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censionchurch-my.sharepoint.com/personal/sgoltl_ascension-lcms_org/Documents/Desktop/"/>
    </mc:Choice>
  </mc:AlternateContent>
  <xr:revisionPtr revIDLastSave="27" documentId="11_F429839A882FB16FD8BDA8AE938D03E9B0568062" xr6:coauthVersionLast="47" xr6:coauthVersionMax="47" xr10:uidLastSave="{9C2881B0-981B-4CAC-BD56-8400308F502A}"/>
  <bookViews>
    <workbookView xWindow="-108" yWindow="-108" windowWidth="23256" windowHeight="12576" activeTab="1" xr2:uid="{00000000-000D-0000-FFFF-FFFF00000000}"/>
  </bookViews>
  <sheets>
    <sheet name="Yearly Budget Projection K-2" sheetId="1" r:id="rId1"/>
    <sheet name="Startup Cost Projections K-2" sheetId="2" r:id="rId2"/>
    <sheet name="Kindergarten Classroom Breakdow" sheetId="3" r:id="rId3"/>
    <sheet name="1st  Grade Classroom Breakdown" sheetId="4" r:id="rId4"/>
    <sheet name="2nd Grade Classroom Breakdow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5" l="1"/>
  <c r="B43" i="5"/>
  <c r="B28" i="5"/>
  <c r="B15" i="5"/>
  <c r="B55" i="4"/>
  <c r="B43" i="4"/>
  <c r="B57" i="4" s="1"/>
  <c r="B58" i="4" s="1"/>
  <c r="B28" i="4"/>
  <c r="B15" i="4"/>
  <c r="B53" i="3"/>
  <c r="B43" i="3"/>
  <c r="B55" i="3" s="1"/>
  <c r="B56" i="3" s="1"/>
  <c r="B28" i="3"/>
  <c r="B15" i="3"/>
  <c r="C57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A60" i="1"/>
  <c r="Y60" i="1"/>
  <c r="X60" i="1"/>
  <c r="W60" i="1"/>
  <c r="U60" i="1"/>
  <c r="T60" i="1"/>
  <c r="S60" i="1"/>
  <c r="R60" i="1"/>
  <c r="R7" i="1" s="1"/>
  <c r="Q60" i="1"/>
  <c r="P60" i="1"/>
  <c r="O60" i="1"/>
  <c r="M60" i="1"/>
  <c r="L60" i="1"/>
  <c r="K60" i="1"/>
  <c r="J60" i="1"/>
  <c r="J7" i="1" s="1"/>
  <c r="I60" i="1"/>
  <c r="H60" i="1"/>
  <c r="G60" i="1"/>
  <c r="E60" i="1"/>
  <c r="D60" i="1"/>
  <c r="C60" i="1"/>
  <c r="AB59" i="1"/>
  <c r="AA59" i="1"/>
  <c r="Z59" i="1"/>
  <c r="Z60" i="1" s="1"/>
  <c r="Z7" i="1" s="1"/>
  <c r="Y59" i="1"/>
  <c r="X59" i="1"/>
  <c r="W59" i="1"/>
  <c r="V59" i="1"/>
  <c r="V60" i="1" s="1"/>
  <c r="V7" i="1" s="1"/>
  <c r="U59" i="1"/>
  <c r="T59" i="1"/>
  <c r="S59" i="1"/>
  <c r="R59" i="1"/>
  <c r="Q59" i="1"/>
  <c r="P59" i="1"/>
  <c r="O59" i="1"/>
  <c r="N59" i="1"/>
  <c r="N60" i="1" s="1"/>
  <c r="N7" i="1" s="1"/>
  <c r="M59" i="1"/>
  <c r="L59" i="1"/>
  <c r="K59" i="1"/>
  <c r="J59" i="1"/>
  <c r="I59" i="1"/>
  <c r="H59" i="1"/>
  <c r="G59" i="1"/>
  <c r="F59" i="1"/>
  <c r="F60" i="1" s="1"/>
  <c r="F7" i="1" s="1"/>
  <c r="E59" i="1"/>
  <c r="AD58" i="1"/>
  <c r="AC58" i="1"/>
  <c r="AE58" i="1" s="1"/>
  <c r="AD57" i="1"/>
  <c r="AC57" i="1"/>
  <c r="AE57" i="1" s="1"/>
  <c r="AE56" i="1"/>
  <c r="AD56" i="1"/>
  <c r="AD59" i="1" s="1"/>
  <c r="AC56" i="1"/>
  <c r="AC59" i="1" s="1"/>
  <c r="AB54" i="1"/>
  <c r="AA54" i="1"/>
  <c r="AE52" i="1"/>
  <c r="AD52" i="1"/>
  <c r="AC52" i="1"/>
  <c r="AE51" i="1"/>
  <c r="AD51" i="1"/>
  <c r="AC51" i="1"/>
  <c r="AD50" i="1"/>
  <c r="AD54" i="1" s="1"/>
  <c r="AC50" i="1"/>
  <c r="AC54" i="1" s="1"/>
  <c r="AC48" i="1"/>
  <c r="AB48" i="1"/>
  <c r="AB60" i="1" s="1"/>
  <c r="AB7" i="1" s="1"/>
  <c r="AE47" i="1"/>
  <c r="AC47" i="1"/>
  <c r="AC45" i="1"/>
  <c r="AE45" i="1" s="1"/>
  <c r="AE44" i="1"/>
  <c r="AC44" i="1"/>
  <c r="AE43" i="1"/>
  <c r="AC43" i="1"/>
  <c r="AE42" i="1"/>
  <c r="AC42" i="1"/>
  <c r="AC41" i="1"/>
  <c r="AE41" i="1" s="1"/>
  <c r="AE39" i="1"/>
  <c r="AD39" i="1"/>
  <c r="AC39" i="1"/>
  <c r="AD37" i="1"/>
  <c r="AE37" i="1" s="1"/>
  <c r="AC37" i="1"/>
  <c r="AD36" i="1"/>
  <c r="AC36" i="1"/>
  <c r="AE36" i="1" s="1"/>
  <c r="AD35" i="1"/>
  <c r="AC35" i="1"/>
  <c r="AE35" i="1" s="1"/>
  <c r="AD31" i="1"/>
  <c r="AC31" i="1"/>
  <c r="AE31" i="1" s="1"/>
  <c r="AE30" i="1"/>
  <c r="AD30" i="1"/>
  <c r="AC30" i="1"/>
  <c r="AE29" i="1"/>
  <c r="AD29" i="1"/>
  <c r="AC29" i="1"/>
  <c r="AD28" i="1"/>
  <c r="AC28" i="1"/>
  <c r="AE28" i="1" s="1"/>
  <c r="AE27" i="1"/>
  <c r="AD27" i="1"/>
  <c r="AC27" i="1"/>
  <c r="AD26" i="1"/>
  <c r="AE26" i="1" s="1"/>
  <c r="AC26" i="1"/>
  <c r="AD25" i="1"/>
  <c r="AD48" i="1" s="1"/>
  <c r="AE48" i="1" s="1"/>
  <c r="AC25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D19" i="1"/>
  <c r="AC19" i="1"/>
  <c r="AE19" i="1" s="1"/>
  <c r="AE18" i="1"/>
  <c r="AD18" i="1"/>
  <c r="AC18" i="1"/>
  <c r="AE17" i="1"/>
  <c r="AD17" i="1"/>
  <c r="AC17" i="1"/>
  <c r="AD16" i="1"/>
  <c r="AE16" i="1" s="1"/>
  <c r="AC16" i="1"/>
  <c r="AE15" i="1"/>
  <c r="AD15" i="1"/>
  <c r="AC15" i="1"/>
  <c r="AD14" i="1"/>
  <c r="AE14" i="1" s="1"/>
  <c r="AC14" i="1"/>
  <c r="AD13" i="1"/>
  <c r="AD20" i="1" s="1"/>
  <c r="AC13" i="1"/>
  <c r="AC20" i="1" s="1"/>
  <c r="AC6" i="1" s="1"/>
  <c r="Y8" i="1"/>
  <c r="Q8" i="1"/>
  <c r="I8" i="1"/>
  <c r="AA7" i="1"/>
  <c r="AA8" i="1" s="1"/>
  <c r="Y7" i="1"/>
  <c r="X7" i="1"/>
  <c r="W7" i="1"/>
  <c r="W8" i="1" s="1"/>
  <c r="U7" i="1"/>
  <c r="U8" i="1" s="1"/>
  <c r="T7" i="1"/>
  <c r="S7" i="1"/>
  <c r="S8" i="1" s="1"/>
  <c r="Q7" i="1"/>
  <c r="P7" i="1"/>
  <c r="O7" i="1"/>
  <c r="M7" i="1"/>
  <c r="M8" i="1" s="1"/>
  <c r="L7" i="1"/>
  <c r="K7" i="1"/>
  <c r="K8" i="1" s="1"/>
  <c r="I7" i="1"/>
  <c r="H7" i="1"/>
  <c r="G7" i="1"/>
  <c r="G8" i="1" s="1"/>
  <c r="E7" i="1"/>
  <c r="E8" i="1" s="1"/>
  <c r="AB6" i="1"/>
  <c r="Z6" i="1"/>
  <c r="Z8" i="1" s="1"/>
  <c r="X6" i="1"/>
  <c r="X8" i="1" s="1"/>
  <c r="V6" i="1"/>
  <c r="V8" i="1" s="1"/>
  <c r="T6" i="1"/>
  <c r="T8" i="1" s="1"/>
  <c r="R6" i="1"/>
  <c r="R8" i="1" s="1"/>
  <c r="P6" i="1"/>
  <c r="P8" i="1" s="1"/>
  <c r="O6" i="1"/>
  <c r="O8" i="1" s="1"/>
  <c r="N6" i="1"/>
  <c r="L6" i="1"/>
  <c r="L8" i="1" s="1"/>
  <c r="J6" i="1"/>
  <c r="J8" i="1" s="1"/>
  <c r="H6" i="1"/>
  <c r="H8" i="1" s="1"/>
  <c r="F6" i="1"/>
  <c r="F8" i="1" s="1"/>
  <c r="B57" i="5" l="1"/>
  <c r="B58" i="5" s="1"/>
  <c r="AE59" i="1"/>
  <c r="AC60" i="1"/>
  <c r="AC7" i="1" s="1"/>
  <c r="N8" i="1"/>
  <c r="AB8" i="1"/>
  <c r="AE20" i="1"/>
  <c r="AE6" i="1" s="1"/>
  <c r="AD6" i="1"/>
  <c r="AD8" i="1" s="1"/>
  <c r="AC8" i="1"/>
  <c r="AE13" i="1"/>
  <c r="AE25" i="1"/>
  <c r="AE50" i="1"/>
  <c r="AE54" i="1" s="1"/>
  <c r="AD60" i="1"/>
  <c r="AD7" i="1" s="1"/>
  <c r="AE60" i="1" l="1"/>
  <c r="AE7" i="1" s="1"/>
  <c r="AE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" authorId="0" shapeId="0" xr:uid="{00000000-0006-0000-0200-000001000000}">
      <text>
        <r>
          <rPr>
            <sz val="10"/>
            <color rgb="FF000000"/>
            <rFont val="Arial"/>
          </rPr>
          <t xml:space="preserve">12 kids @620 per month for 10 months
</t>
        </r>
      </text>
    </comment>
    <comment ref="B11" authorId="0" shapeId="0" xr:uid="{00000000-0006-0000-0200-000002000000}">
      <text>
        <r>
          <rPr>
            <sz val="10"/>
            <color rgb="FF000000"/>
            <rFont val="Arial"/>
          </rPr>
          <t>12 students x 200 yearly supply fee</t>
        </r>
      </text>
    </comment>
    <comment ref="B21" authorId="0" shapeId="0" xr:uid="{00000000-0006-0000-0200-000003000000}">
      <text>
        <r>
          <rPr>
            <sz val="10"/>
            <color rgb="FF000000"/>
            <rFont val="Arial"/>
          </rPr>
          <t>50,000 if Teaching and Director
40,000 Teaching Only</t>
        </r>
      </text>
    </comment>
    <comment ref="B23" authorId="0" shapeId="0" xr:uid="{00000000-0006-0000-0200-000004000000}">
      <text>
        <r>
          <rPr>
            <sz val="10"/>
            <color rgb="FF000000"/>
            <rFont val="Arial"/>
          </rPr>
          <t xml:space="preserve">Wood Tables average $200 a piece
Plastic Tables average $150 a piece
</t>
        </r>
      </text>
    </comment>
    <comment ref="B24" authorId="0" shapeId="0" xr:uid="{00000000-0006-0000-0200-000005000000}">
      <text>
        <r>
          <rPr>
            <sz val="10"/>
            <color rgb="FF000000"/>
            <rFont val="Arial"/>
          </rPr>
          <t>Price for wood chairs set of 12
Plastic set prices out on average $800-$900</t>
        </r>
      </text>
    </comment>
    <comment ref="B25" authorId="0" shapeId="0" xr:uid="{00000000-0006-0000-0200-000006000000}">
      <text>
        <r>
          <rPr>
            <sz val="10"/>
            <color rgb="FF000000"/>
            <rFont val="Arial"/>
          </rPr>
          <t>Number for 18 shelves: may need less depending on space and material requirements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" authorId="0" shapeId="0" xr:uid="{00000000-0006-0000-0300-000001000000}">
      <text>
        <r>
          <rPr>
            <sz val="10"/>
            <color rgb="FF000000"/>
            <rFont val="Arial"/>
          </rPr>
          <t xml:space="preserve">12 kids @620 per month for 10 months
</t>
        </r>
      </text>
    </comment>
    <comment ref="B11" authorId="0" shapeId="0" xr:uid="{00000000-0006-0000-0300-000002000000}">
      <text>
        <r>
          <rPr>
            <sz val="10"/>
            <color rgb="FF000000"/>
            <rFont val="Arial"/>
          </rPr>
          <t>12 students x 200 yearly supply fee</t>
        </r>
      </text>
    </comment>
    <comment ref="B21" authorId="0" shapeId="0" xr:uid="{00000000-0006-0000-0300-000003000000}">
      <text>
        <r>
          <rPr>
            <sz val="10"/>
            <color rgb="FF000000"/>
            <rFont val="Arial"/>
          </rPr>
          <t>50,000 if Teaching and Director
40,000 Teaching Only</t>
        </r>
      </text>
    </comment>
    <comment ref="B23" authorId="0" shapeId="0" xr:uid="{00000000-0006-0000-0300-000004000000}">
      <text>
        <r>
          <rPr>
            <sz val="10"/>
            <color rgb="FF000000"/>
            <rFont val="Arial"/>
          </rPr>
          <t xml:space="preserve">Wood Tables average $200 a piece
Plastic Tables average $150 a piece
</t>
        </r>
      </text>
    </comment>
    <comment ref="B24" authorId="0" shapeId="0" xr:uid="{00000000-0006-0000-0300-000005000000}">
      <text>
        <r>
          <rPr>
            <sz val="10"/>
            <color rgb="FF000000"/>
            <rFont val="Arial"/>
          </rPr>
          <t>Price for wood chairs set of 12
Plastic set prices out on average $800-$900</t>
        </r>
      </text>
    </comment>
    <comment ref="B25" authorId="0" shapeId="0" xr:uid="{00000000-0006-0000-0300-000006000000}">
      <text>
        <r>
          <rPr>
            <sz val="10"/>
            <color rgb="FF000000"/>
            <rFont val="Arial"/>
          </rPr>
          <t>Number for 18 shelves: may need less depending on space and material requirements</t>
        </r>
      </text>
    </comment>
    <comment ref="B50" authorId="0" shapeId="0" xr:uid="{00000000-0006-0000-0300-000007000000}">
      <text>
        <r>
          <rPr>
            <sz val="10"/>
            <color rgb="FF000000"/>
            <rFont val="Arial"/>
          </rPr>
          <t>Original Cost 6,200 School gets a discount of 40% to bring to this price'</t>
        </r>
      </text>
    </comment>
    <comment ref="B52" authorId="0" shapeId="0" xr:uid="{00000000-0006-0000-0300-000008000000}">
      <text>
        <r>
          <rPr>
            <sz val="10"/>
            <color rgb="FF000000"/>
            <rFont val="Arial"/>
          </rPr>
          <t xml:space="preserve">Tuttle Twins Volume 1 Only 1500
 (Social Studies)
Curiosity Chronicles 970
  (History)
Tuttle Twins Book Set 
138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" authorId="0" shapeId="0" xr:uid="{00000000-0006-0000-0400-000001000000}">
      <text>
        <r>
          <rPr>
            <sz val="10"/>
            <color rgb="FF000000"/>
            <rFont val="Arial"/>
          </rPr>
          <t xml:space="preserve">12 kids @620 per month for 10 months
</t>
        </r>
      </text>
    </comment>
    <comment ref="B11" authorId="0" shapeId="0" xr:uid="{00000000-0006-0000-0400-000002000000}">
      <text>
        <r>
          <rPr>
            <sz val="10"/>
            <color rgb="FF000000"/>
            <rFont val="Arial"/>
          </rPr>
          <t>12 students x 200 yearly supply fee</t>
        </r>
      </text>
    </comment>
    <comment ref="B21" authorId="0" shapeId="0" xr:uid="{00000000-0006-0000-0400-000003000000}">
      <text>
        <r>
          <rPr>
            <sz val="10"/>
            <color rgb="FF000000"/>
            <rFont val="Arial"/>
          </rPr>
          <t>50,000 if Teaching and Director
40,000 Teaching Only</t>
        </r>
      </text>
    </comment>
    <comment ref="B23" authorId="0" shapeId="0" xr:uid="{00000000-0006-0000-0400-000004000000}">
      <text>
        <r>
          <rPr>
            <sz val="10"/>
            <color rgb="FF000000"/>
            <rFont val="Arial"/>
          </rPr>
          <t xml:space="preserve">Wood Tables average $200 a piece
Plastic Tables average $150 a piece
</t>
        </r>
      </text>
    </comment>
    <comment ref="B24" authorId="0" shapeId="0" xr:uid="{00000000-0006-0000-0400-000005000000}">
      <text>
        <r>
          <rPr>
            <sz val="10"/>
            <color rgb="FF000000"/>
            <rFont val="Arial"/>
          </rPr>
          <t>Price for wood chairs set of 12
Plastic set prices out on average $800-$900</t>
        </r>
      </text>
    </comment>
    <comment ref="B25" authorId="0" shapeId="0" xr:uid="{00000000-0006-0000-0400-000006000000}">
      <text>
        <r>
          <rPr>
            <sz val="10"/>
            <color rgb="FF000000"/>
            <rFont val="Arial"/>
          </rPr>
          <t>Number for 18 shelves: may need less depending on space and material requirements</t>
        </r>
      </text>
    </comment>
    <comment ref="B50" authorId="0" shapeId="0" xr:uid="{00000000-0006-0000-0400-000007000000}">
      <text>
        <r>
          <rPr>
            <sz val="10"/>
            <color rgb="FF000000"/>
            <rFont val="Arial"/>
          </rPr>
          <t>Original Cost 6,200 School gets a discount of 40% to bring to this price'</t>
        </r>
      </text>
    </comment>
    <comment ref="B52" authorId="0" shapeId="0" xr:uid="{00000000-0006-0000-0400-000008000000}">
      <text>
        <r>
          <rPr>
            <sz val="10"/>
            <color rgb="FF000000"/>
            <rFont val="Arial"/>
          </rPr>
          <t xml:space="preserve">Tuttle Twins Volume 2 only 1500
(Social Studies)
Curiosity Chronicles 970
  (History)
Tuttle Twins Book Set
 138
</t>
        </r>
      </text>
    </comment>
  </commentList>
</comments>
</file>

<file path=xl/sharedStrings.xml><?xml version="1.0" encoding="utf-8"?>
<sst xmlns="http://schemas.openxmlformats.org/spreadsheetml/2006/main" count="377" uniqueCount="138">
  <si>
    <t>Ascension Lutheran School Projection Cost K-2</t>
  </si>
  <si>
    <t>https://goo.gl/FKCFQ0</t>
  </si>
  <si>
    <t xml:space="preserve">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</si>
  <si>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</si>
  <si>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</si>
  <si>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</si>
  <si>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</si>
  <si>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</si>
  <si>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</si>
  <si>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</si>
  <si>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</si>
  <si>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</si>
  <si>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</si>
  <si>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</si>
  <si>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</si>
  <si>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END</t>
  </si>
  <si>
    <t>SUMMARY</t>
  </si>
  <si>
    <t>BUDGET</t>
  </si>
  <si>
    <t>ACTUAL</t>
  </si>
  <si>
    <t>UNDER / OVER</t>
  </si>
  <si>
    <t>Total Income</t>
  </si>
  <si>
    <t>Total Expenses</t>
  </si>
  <si>
    <t>45 students x6200</t>
  </si>
  <si>
    <t>INCOME</t>
  </si>
  <si>
    <t>OPERATING INCOME</t>
  </si>
  <si>
    <t>Student Tuition (Full) 45 students@6200 per year/ 10 monthly payments</t>
  </si>
  <si>
    <t>Supply Fees</t>
  </si>
  <si>
    <t>Registration Fees</t>
  </si>
  <si>
    <t>Grants</t>
  </si>
  <si>
    <t xml:space="preserve">Donation </t>
  </si>
  <si>
    <t>TOTAL</t>
  </si>
  <si>
    <t>Startup Cost</t>
  </si>
  <si>
    <t>EXPENSES</t>
  </si>
  <si>
    <t>OPERATING EXPENSE</t>
  </si>
  <si>
    <t>School curriculum</t>
  </si>
  <si>
    <t>Classroom Supplies</t>
  </si>
  <si>
    <t>Office/Shared Supplies</t>
  </si>
  <si>
    <t>Phone/Internet</t>
  </si>
  <si>
    <t>Garbage</t>
  </si>
  <si>
    <t>Maintenance</t>
  </si>
  <si>
    <t>canva</t>
  </si>
  <si>
    <t>Printing</t>
  </si>
  <si>
    <t xml:space="preserve">School platform </t>
  </si>
  <si>
    <t>Insurance(students liability)</t>
  </si>
  <si>
    <t>insurance (teachers)</t>
  </si>
  <si>
    <t>PAYROLL</t>
  </si>
  <si>
    <t>Teacher Salary</t>
  </si>
  <si>
    <t xml:space="preserve">Support Staff </t>
  </si>
  <si>
    <t>Principal Salary</t>
  </si>
  <si>
    <t xml:space="preserve">Janitorial </t>
  </si>
  <si>
    <t xml:space="preserve">Subs </t>
  </si>
  <si>
    <t xml:space="preserve">941 Taxes </t>
  </si>
  <si>
    <t>Quarterly Taxes</t>
  </si>
  <si>
    <t>45000 per teacher/can be adjusted per teacher depending on experience.  not to exceed 180000</t>
  </si>
  <si>
    <t xml:space="preserve">1 part time aide and 1 full time music/gym teacher or 2 part time </t>
  </si>
  <si>
    <t>Playground Quotes</t>
  </si>
  <si>
    <t>Company</t>
  </si>
  <si>
    <t>Quote</t>
  </si>
  <si>
    <t>playworld</t>
  </si>
  <si>
    <t>bears Playgrounds</t>
  </si>
  <si>
    <t>Ascension Lutheran School Projection Cost</t>
  </si>
  <si>
    <t>K-2</t>
  </si>
  <si>
    <t>Category 5</t>
  </si>
  <si>
    <t>Category 6</t>
  </si>
  <si>
    <t>Category 7</t>
  </si>
  <si>
    <t xml:space="preserve">School curriculum </t>
  </si>
  <si>
    <t>Cleaning/Sanitation Supplies</t>
  </si>
  <si>
    <t>Renovation: Bathroom</t>
  </si>
  <si>
    <t>Renovation: Library to General Space</t>
  </si>
  <si>
    <t>Renovation: Fire Requirements</t>
  </si>
  <si>
    <t>Renovation: Playground</t>
  </si>
  <si>
    <t>Maintenance/Improvements</t>
  </si>
  <si>
    <t>Desks/Tables</t>
  </si>
  <si>
    <t xml:space="preserve">Smart Boards/Technology </t>
  </si>
  <si>
    <t>Insurance</t>
  </si>
  <si>
    <t>Renovation: playground fence</t>
  </si>
  <si>
    <t>Classroom materials/outfitting</t>
  </si>
  <si>
    <t>Utilities</t>
  </si>
  <si>
    <t>OFFICE</t>
  </si>
  <si>
    <t>Printer/Printing Expense</t>
  </si>
  <si>
    <t>rent to own if buying new</t>
  </si>
  <si>
    <t>Office Supplies</t>
  </si>
  <si>
    <t>40000per teacher/can be adjusted per teacher depending on experience.  2 Teachers 1st and 2nd</t>
  </si>
  <si>
    <t xml:space="preserve">1 part time extracurricular teacher or aid </t>
  </si>
  <si>
    <t xml:space="preserve"> Salary for principal and teaching Kindergarten</t>
  </si>
  <si>
    <t>salaries not included in start up costs</t>
  </si>
  <si>
    <t>Total w/a year of salaries</t>
  </si>
  <si>
    <t xml:space="preserve">Curriculum </t>
  </si>
  <si>
    <t>Apologia (Science and math)</t>
  </si>
  <si>
    <t xml:space="preserve">CPH Enduring Faith (Religion) </t>
  </si>
  <si>
    <t>Super kIds</t>
  </si>
  <si>
    <t>includes inital set of student language, handwriting, and spelling workbooksfor each classroom</t>
  </si>
  <si>
    <t>*</t>
  </si>
  <si>
    <t>History Notgrass History</t>
  </si>
  <si>
    <t>the curious historian 4-5</t>
  </si>
  <si>
    <t>950)</t>
  </si>
  <si>
    <t xml:space="preserve">Kindergarten Classroom Breakdown </t>
  </si>
  <si>
    <t>Ascension Lutheran School</t>
  </si>
  <si>
    <t>Wichita, KS</t>
  </si>
  <si>
    <t>Income</t>
  </si>
  <si>
    <t xml:space="preserve">Description </t>
  </si>
  <si>
    <t>Budgeted</t>
  </si>
  <si>
    <t>Actual</t>
  </si>
  <si>
    <t xml:space="preserve">Difference </t>
  </si>
  <si>
    <t>Student Tuition</t>
  </si>
  <si>
    <t>Classroom Yearly Fees</t>
  </si>
  <si>
    <t>Field Trip Fees</t>
  </si>
  <si>
    <t>Startup Expenses</t>
  </si>
  <si>
    <t xml:space="preserve">Startup Expenses </t>
  </si>
  <si>
    <t xml:space="preserve">Yearly Maintenance </t>
  </si>
  <si>
    <t>Classroom Tables</t>
  </si>
  <si>
    <t>Classroom Chairs</t>
  </si>
  <si>
    <t>Classroom Shelves</t>
  </si>
  <si>
    <t>Classroom smart Board</t>
  </si>
  <si>
    <t>Total</t>
  </si>
  <si>
    <t>Classroom Materials</t>
  </si>
  <si>
    <t>Art</t>
  </si>
  <si>
    <t xml:space="preserve">Blocks/manipulatives </t>
  </si>
  <si>
    <t>Math</t>
  </si>
  <si>
    <t>Science</t>
  </si>
  <si>
    <t>Social/Geography</t>
  </si>
  <si>
    <t>Sensory/Makerspace</t>
  </si>
  <si>
    <t>Literacy</t>
  </si>
  <si>
    <t>Writing</t>
  </si>
  <si>
    <t>Discovery</t>
  </si>
  <si>
    <t>Library</t>
  </si>
  <si>
    <t>Rugs and mats</t>
  </si>
  <si>
    <t xml:space="preserve">Curriculum Costs </t>
  </si>
  <si>
    <t>Reading</t>
  </si>
  <si>
    <t>Religion</t>
  </si>
  <si>
    <t>Startup total</t>
  </si>
  <si>
    <t>Startup with Teacher Salary</t>
  </si>
  <si>
    <t>Spelling</t>
  </si>
  <si>
    <t xml:space="preserve">Geography </t>
  </si>
  <si>
    <t>Social studies/History</t>
  </si>
  <si>
    <t>50000 Prin/Teacher</t>
  </si>
  <si>
    <t>Second Grade Classroom Breakdown</t>
  </si>
  <si>
    <t>First Grade Classroom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</si>
</sst>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2" x14ac:knownFonts="1">
    <font>
      <sz val="10"/>
      <color rgb="FF000000"/>
      <name val="Arial"/>
    </font>
    <font>
      <sz val="10"/>
      <name val="Arial"/>
    </font>
    <font>
      <b/>
      <sz val="16"/>
      <color rgb="FF660000"/>
      <name val="Arial"/>
    </font>
    <font>
      <b/>
      <sz val="16"/>
      <color rgb="FF0B5394"/>
      <name val="Arial"/>
    </font>
    <font>
      <sz val="12"/>
      <color rgb="FF000000"/>
      <name val="Arial"/>
    </font>
    <font>
      <b/>
      <u/>
      <sz val="16"/>
      <color rgb="FFFFFFFF"/>
      <name val="Arial"/>
    </font>
    <font>
      <u/>
      <sz val="12"/>
      <color rgb="FF000000"/>
      <name val="Arial"/>
    </font>
    <font>
      <b/>
      <sz val="10"/>
      <name val="Arial"/>
    </font>
    <font>
      <b/>
      <sz val="8"/>
      <color rgb="FF000000"/>
      <name val="Calibri"/>
    </font>
    <font>
      <b/>
      <sz val="8"/>
      <color rgb="FFFFFFFF"/>
      <name val="Calibri"/>
    </font>
    <font>
      <sz val="10"/>
      <name val="Arial"/>
    </font>
    <font>
      <sz val="8"/>
      <color rgb="FF000000"/>
      <name val="Calibri"/>
    </font>
    <font>
      <sz val="8"/>
      <color rgb="FFFFFFFF"/>
      <name val="Calibri"/>
    </font>
    <font>
      <b/>
      <sz val="12"/>
      <color rgb="FFFFFFFF"/>
      <name val="Arial"/>
    </font>
    <font>
      <b/>
      <sz val="12"/>
      <name val="Calibri"/>
    </font>
    <font>
      <b/>
      <sz val="12"/>
      <name val="Arial"/>
    </font>
    <font>
      <b/>
      <sz val="18"/>
      <name val="Arial"/>
    </font>
    <font>
      <b/>
      <sz val="10"/>
      <name val="Arial"/>
    </font>
    <font>
      <b/>
      <sz val="15"/>
      <name val="Arial"/>
    </font>
    <font>
      <b/>
      <sz val="15"/>
      <name val="Arial"/>
    </font>
    <font>
      <b/>
      <sz val="14"/>
      <name val="Arial"/>
    </font>
    <font>
      <b/>
      <sz val="13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D85C6"/>
        <bgColor rgb="FF3D85C6"/>
      </patternFill>
    </fill>
    <fill>
      <patternFill patternType="solid">
        <fgColor rgb="FF7F6000"/>
        <bgColor rgb="FF7F6000"/>
      </patternFill>
    </fill>
    <fill>
      <patternFill patternType="solid">
        <fgColor rgb="FFEBDDC3"/>
        <bgColor rgb="FFEBDDC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073763"/>
        <bgColor rgb="FF073763"/>
      </patternFill>
    </fill>
    <fill>
      <patternFill patternType="solid">
        <fgColor rgb="FF594740"/>
        <bgColor rgb="FF594740"/>
      </patternFill>
    </fill>
    <fill>
      <patternFill patternType="solid">
        <fgColor rgb="FFDDEBF7"/>
        <bgColor rgb="FFDDEBF7"/>
      </patternFill>
    </fill>
    <fill>
      <patternFill patternType="solid">
        <fgColor rgb="FFE9F0F5"/>
        <bgColor rgb="FFE9F0F5"/>
      </patternFill>
    </fill>
    <fill>
      <patternFill patternType="solid">
        <fgColor rgb="FFB19C94"/>
        <bgColor rgb="FFB19C94"/>
      </patternFill>
    </fill>
    <fill>
      <patternFill patternType="solid">
        <fgColor rgb="FF351C75"/>
        <bgColor rgb="FF351C75"/>
      </patternFill>
    </fill>
    <fill>
      <patternFill patternType="solid">
        <fgColor rgb="FFDD8047"/>
        <bgColor rgb="FFDD8047"/>
      </patternFill>
    </fill>
    <fill>
      <patternFill patternType="solid">
        <fgColor rgb="FFD9D2E9"/>
        <bgColor rgb="FFD9D2E9"/>
      </patternFill>
    </fill>
    <fill>
      <patternFill patternType="solid">
        <fgColor rgb="FFEBB18F"/>
        <bgColor rgb="FFEBB18F"/>
      </patternFill>
    </fill>
    <fill>
      <patternFill patternType="solid">
        <fgColor rgb="FFF8E6DA"/>
        <bgColor rgb="FFF8E6DA"/>
      </patternFill>
    </fill>
    <fill>
      <patternFill patternType="solid">
        <fgColor rgb="FFF1CBB4"/>
        <bgColor rgb="FFF1CBB4"/>
      </patternFill>
    </fill>
    <fill>
      <patternFill patternType="solid">
        <fgColor rgb="FFA4C2F4"/>
        <bgColor rgb="FFA4C2F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dotted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dotted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/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6" fillId="0" borderId="0" xfId="0" applyFont="1" applyAlignment="1">
      <alignment horizontal="left" vertical="top" wrapText="1"/>
    </xf>
    <xf numFmtId="164" fontId="4" fillId="2" borderId="0" xfId="0" applyNumberFormat="1" applyFont="1" applyFill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7" fillId="0" borderId="0" xfId="0" applyFont="1" applyAlignment="1">
      <alignment horizont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2" borderId="4" xfId="0" applyNumberFormat="1" applyFont="1" applyFill="1" applyBorder="1" applyAlignment="1">
      <alignment horizontal="right" vertical="center" wrapText="1"/>
    </xf>
    <xf numFmtId="164" fontId="11" fillId="2" borderId="6" xfId="0" applyNumberFormat="1" applyFont="1" applyFill="1" applyBorder="1" applyAlignment="1">
      <alignment horizontal="right" vertical="center" wrapText="1"/>
    </xf>
    <xf numFmtId="164" fontId="11" fillId="5" borderId="4" xfId="0" applyNumberFormat="1" applyFont="1" applyFill="1" applyBorder="1" applyAlignment="1">
      <alignment horizontal="right" vertical="center" wrapText="1"/>
    </xf>
    <xf numFmtId="164" fontId="11" fillId="5" borderId="3" xfId="0" applyNumberFormat="1" applyFont="1" applyFill="1" applyBorder="1" applyAlignment="1">
      <alignment horizontal="right" vertical="center" wrapText="1"/>
    </xf>
    <xf numFmtId="164" fontId="11" fillId="5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11" fillId="2" borderId="0" xfId="0" applyFont="1" applyFill="1" applyAlignment="1">
      <alignment vertical="center" wrapText="1"/>
    </xf>
    <xf numFmtId="164" fontId="11" fillId="6" borderId="4" xfId="0" applyNumberFormat="1" applyFont="1" applyFill="1" applyBorder="1" applyAlignment="1">
      <alignment vertical="center" wrapText="1"/>
    </xf>
    <xf numFmtId="164" fontId="11" fillId="6" borderId="2" xfId="0" applyNumberFormat="1" applyFont="1" applyFill="1" applyBorder="1" applyAlignment="1">
      <alignment vertical="center" wrapText="1"/>
    </xf>
    <xf numFmtId="164" fontId="11" fillId="7" borderId="4" xfId="0" applyNumberFormat="1" applyFont="1" applyFill="1" applyBorder="1" applyAlignment="1">
      <alignment vertical="center" wrapText="1"/>
    </xf>
    <xf numFmtId="164" fontId="11" fillId="7" borderId="2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vertical="center" wrapText="1"/>
    </xf>
    <xf numFmtId="0" fontId="12" fillId="8" borderId="5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164" fontId="9" fillId="8" borderId="4" xfId="0" applyNumberFormat="1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 wrapText="1"/>
    </xf>
    <xf numFmtId="164" fontId="9" fillId="9" borderId="4" xfId="0" applyNumberFormat="1" applyFont="1" applyFill="1" applyBorder="1" applyAlignment="1">
      <alignment horizontal="center" vertical="center" wrapText="1"/>
    </xf>
    <xf numFmtId="164" fontId="9" fillId="9" borderId="2" xfId="0" applyNumberFormat="1" applyFont="1" applyFill="1" applyBorder="1" applyAlignment="1">
      <alignment horizontal="center" vertical="center" wrapText="1"/>
    </xf>
    <xf numFmtId="164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vertical="center" wrapText="1"/>
    </xf>
    <xf numFmtId="164" fontId="11" fillId="10" borderId="4" xfId="0" applyNumberFormat="1" applyFont="1" applyFill="1" applyBorder="1" applyAlignment="1">
      <alignment vertical="center" wrapText="1"/>
    </xf>
    <xf numFmtId="164" fontId="11" fillId="10" borderId="2" xfId="0" applyNumberFormat="1" applyFont="1" applyFill="1" applyBorder="1" applyAlignment="1">
      <alignment vertical="center" wrapText="1"/>
    </xf>
    <xf numFmtId="164" fontId="11" fillId="10" borderId="5" xfId="0" applyNumberFormat="1" applyFont="1" applyFill="1" applyBorder="1" applyAlignment="1">
      <alignment vertical="center" wrapText="1"/>
    </xf>
    <xf numFmtId="0" fontId="11" fillId="11" borderId="5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right" vertical="center" wrapText="1"/>
    </xf>
    <xf numFmtId="164" fontId="11" fillId="11" borderId="4" xfId="0" applyNumberFormat="1" applyFont="1" applyFill="1" applyBorder="1" applyAlignment="1">
      <alignment horizontal="right" vertical="center" wrapText="1"/>
    </xf>
    <xf numFmtId="164" fontId="11" fillId="11" borderId="5" xfId="0" applyNumberFormat="1" applyFont="1" applyFill="1" applyBorder="1" applyAlignment="1">
      <alignment horizontal="right" vertical="center" wrapText="1"/>
    </xf>
    <xf numFmtId="164" fontId="11" fillId="11" borderId="5" xfId="0" applyNumberFormat="1" applyFont="1" applyFill="1" applyBorder="1" applyAlignment="1">
      <alignment wrapText="1"/>
    </xf>
    <xf numFmtId="0" fontId="11" fillId="6" borderId="5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164" fontId="11" fillId="6" borderId="4" xfId="0" applyNumberFormat="1" applyFont="1" applyFill="1" applyBorder="1" applyAlignment="1">
      <alignment horizontal="right" vertical="center" wrapText="1"/>
    </xf>
    <xf numFmtId="164" fontId="11" fillId="6" borderId="2" xfId="0" applyNumberFormat="1" applyFont="1" applyFill="1" applyBorder="1" applyAlignment="1">
      <alignment horizontal="right" vertical="center" wrapText="1"/>
    </xf>
    <xf numFmtId="164" fontId="11" fillId="12" borderId="4" xfId="0" applyNumberFormat="1" applyFont="1" applyFill="1" applyBorder="1" applyAlignment="1">
      <alignment horizontal="right" vertical="center" wrapText="1"/>
    </xf>
    <xf numFmtId="164" fontId="11" fillId="12" borderId="2" xfId="0" applyNumberFormat="1" applyFont="1" applyFill="1" applyBorder="1" applyAlignment="1">
      <alignment horizontal="right" vertical="center" wrapText="1"/>
    </xf>
    <xf numFmtId="164" fontId="11" fillId="12" borderId="5" xfId="0" applyNumberFormat="1" applyFont="1" applyFill="1" applyBorder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9" fillId="13" borderId="5" xfId="0" applyFont="1" applyFill="1" applyBorder="1" applyAlignment="1">
      <alignment vertical="center" wrapText="1"/>
    </xf>
    <xf numFmtId="0" fontId="9" fillId="13" borderId="1" xfId="0" applyFont="1" applyFill="1" applyBorder="1" applyAlignment="1">
      <alignment horizontal="center" vertical="center" wrapText="1"/>
    </xf>
    <xf numFmtId="164" fontId="9" fillId="13" borderId="4" xfId="0" applyNumberFormat="1" applyFont="1" applyFill="1" applyBorder="1" applyAlignment="1">
      <alignment horizontal="center" vertical="center" wrapText="1"/>
    </xf>
    <xf numFmtId="164" fontId="9" fillId="13" borderId="2" xfId="0" applyNumberFormat="1" applyFont="1" applyFill="1" applyBorder="1" applyAlignment="1">
      <alignment horizontal="center" vertical="center" wrapText="1"/>
    </xf>
    <xf numFmtId="164" fontId="9" fillId="14" borderId="4" xfId="0" applyNumberFormat="1" applyFont="1" applyFill="1" applyBorder="1" applyAlignment="1">
      <alignment horizontal="center" vertical="center" wrapText="1"/>
    </xf>
    <xf numFmtId="164" fontId="9" fillId="14" borderId="2" xfId="0" applyNumberFormat="1" applyFont="1" applyFill="1" applyBorder="1" applyAlignment="1">
      <alignment horizontal="center" vertical="center" wrapText="1"/>
    </xf>
    <xf numFmtId="164" fontId="9" fillId="14" borderId="5" xfId="0" applyNumberFormat="1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vertical="center" wrapText="1"/>
    </xf>
    <xf numFmtId="0" fontId="11" fillId="15" borderId="1" xfId="0" applyFont="1" applyFill="1" applyBorder="1" applyAlignment="1">
      <alignment vertical="center" wrapText="1"/>
    </xf>
    <xf numFmtId="164" fontId="11" fillId="15" borderId="4" xfId="0" applyNumberFormat="1" applyFont="1" applyFill="1" applyBorder="1" applyAlignment="1">
      <alignment vertical="center" wrapText="1"/>
    </xf>
    <xf numFmtId="164" fontId="11" fillId="15" borderId="2" xfId="0" applyNumberFormat="1" applyFont="1" applyFill="1" applyBorder="1" applyAlignment="1">
      <alignment vertical="center" wrapText="1"/>
    </xf>
    <xf numFmtId="164" fontId="11" fillId="16" borderId="4" xfId="0" applyNumberFormat="1" applyFont="1" applyFill="1" applyBorder="1" applyAlignment="1">
      <alignment vertical="center" wrapText="1"/>
    </xf>
    <xf numFmtId="164" fontId="11" fillId="16" borderId="2" xfId="0" applyNumberFormat="1" applyFont="1" applyFill="1" applyBorder="1" applyAlignment="1">
      <alignment vertical="center" wrapText="1"/>
    </xf>
    <xf numFmtId="164" fontId="11" fillId="16" borderId="5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1" fillId="17" borderId="4" xfId="0" applyNumberFormat="1" applyFont="1" applyFill="1" applyBorder="1" applyAlignment="1">
      <alignment horizontal="right" vertical="center" wrapText="1"/>
    </xf>
    <xf numFmtId="164" fontId="11" fillId="17" borderId="5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Border="1" applyAlignment="1">
      <alignment vertical="center" wrapText="1"/>
    </xf>
    <xf numFmtId="3" fontId="11" fillId="15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164" fontId="11" fillId="15" borderId="4" xfId="0" applyNumberFormat="1" applyFont="1" applyFill="1" applyBorder="1" applyAlignment="1">
      <alignment horizontal="center" vertical="center" wrapText="1"/>
    </xf>
    <xf numFmtId="164" fontId="11" fillId="15" borderId="3" xfId="0" applyNumberFormat="1" applyFont="1" applyFill="1" applyBorder="1" applyAlignment="1">
      <alignment horizontal="center" vertical="center" wrapText="1"/>
    </xf>
    <xf numFmtId="164" fontId="11" fillId="15" borderId="3" xfId="0" applyNumberFormat="1" applyFont="1" applyFill="1" applyBorder="1" applyAlignment="1">
      <alignment horizontal="right" vertical="center" wrapText="1"/>
    </xf>
    <xf numFmtId="164" fontId="11" fillId="18" borderId="4" xfId="0" applyNumberFormat="1" applyFont="1" applyFill="1" applyBorder="1" applyAlignment="1">
      <alignment horizontal="right" vertical="center" wrapText="1"/>
    </xf>
    <xf numFmtId="164" fontId="11" fillId="18" borderId="1" xfId="0" applyNumberFormat="1" applyFont="1" applyFill="1" applyBorder="1" applyAlignment="1">
      <alignment horizontal="right" vertical="center" wrapText="1"/>
    </xf>
    <xf numFmtId="164" fontId="11" fillId="18" borderId="5" xfId="0" applyNumberFormat="1" applyFont="1" applyFill="1" applyBorder="1" applyAlignment="1">
      <alignment horizontal="right" vertical="center" wrapText="1"/>
    </xf>
    <xf numFmtId="164" fontId="11" fillId="15" borderId="4" xfId="0" applyNumberFormat="1" applyFont="1" applyFill="1" applyBorder="1" applyAlignment="1">
      <alignment horizontal="right" vertical="center" wrapText="1"/>
    </xf>
    <xf numFmtId="164" fontId="11" fillId="15" borderId="2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vertical="center" wrapText="1"/>
    </xf>
    <xf numFmtId="164" fontId="11" fillId="15" borderId="2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4" fontId="11" fillId="6" borderId="4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64" fontId="11" fillId="16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wrapText="1"/>
    </xf>
    <xf numFmtId="164" fontId="7" fillId="0" borderId="0" xfId="0" applyNumberFormat="1" applyFont="1" applyAlignment="1">
      <alignment wrapText="1"/>
    </xf>
    <xf numFmtId="0" fontId="11" fillId="0" borderId="1" xfId="0" applyFont="1" applyBorder="1" applyAlignment="1">
      <alignment vertical="center" wrapText="1"/>
    </xf>
    <xf numFmtId="164" fontId="11" fillId="2" borderId="4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vertical="center" wrapText="1"/>
    </xf>
    <xf numFmtId="3" fontId="11" fillId="15" borderId="1" xfId="0" applyNumberFormat="1" applyFont="1" applyFill="1" applyBorder="1" applyAlignment="1">
      <alignment vertical="center" wrapText="1"/>
    </xf>
    <xf numFmtId="164" fontId="11" fillId="18" borderId="2" xfId="0" applyNumberFormat="1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1" fillId="16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left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164" fontId="9" fillId="4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wrapText="1"/>
    </xf>
    <xf numFmtId="0" fontId="0" fillId="0" borderId="0" xfId="0"/>
    <xf numFmtId="164" fontId="9" fillId="8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/>
    <xf numFmtId="164" fontId="9" fillId="9" borderId="1" xfId="0" applyNumberFormat="1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164" fontId="9" fillId="13" borderId="1" xfId="0" applyNumberFormat="1" applyFont="1" applyFill="1" applyBorder="1" applyAlignment="1">
      <alignment horizontal="center" vertical="center" wrapText="1"/>
    </xf>
    <xf numFmtId="164" fontId="9" fillId="1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19" borderId="0" xfId="0" applyFont="1" applyFill="1" applyAlignment="1">
      <alignment horizontal="center" vertical="center"/>
    </xf>
    <xf numFmtId="0" fontId="19" fillId="1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419100</xdr:colOff>
      <xdr:row>1</xdr:row>
      <xdr:rowOff>0</xdr:rowOff>
    </xdr:from>
    <xdr:ext cx="1666875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419100</xdr:colOff>
      <xdr:row>1</xdr:row>
      <xdr:rowOff>0</xdr:rowOff>
    </xdr:from>
    <xdr:ext cx="1666875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5200C"/>
    <outlinePr summaryBelow="0" summaryRight="0"/>
    <pageSetUpPr fitToPage="1"/>
  </sheetPr>
  <dimension ref="B2:AK70"/>
  <sheetViews>
    <sheetView showGridLines="0" topLeftCell="A6" workbookViewId="0">
      <selection sqref="A1:A1048576"/>
    </sheetView>
  </sheetViews>
  <sheetFormatPr defaultColWidth="12.6640625" defaultRowHeight="15.75" customHeight="1" x14ac:dyDescent="0.25"/>
  <cols>
    <col min="1" max="1" width="2.6640625" customWidth="1"/>
    <col min="2" max="2" width="16.77734375" customWidth="1"/>
    <col min="3" max="3" width="0.44140625" customWidth="1"/>
    <col min="4" max="4" width="0.33203125" customWidth="1"/>
    <col min="5" max="31" width="7" customWidth="1"/>
    <col min="32" max="32" width="7.6640625" customWidth="1"/>
    <col min="33" max="33" width="9.21875" customWidth="1"/>
    <col min="35" max="94" width="2.88671875" customWidth="1"/>
    <col min="95" max="95" width="2.6640625" customWidth="1"/>
  </cols>
  <sheetData>
    <row r="2" spans="2:37" ht="32.25" customHeight="1" x14ac:dyDescent="0.4">
      <c r="B2" s="2" t="s">
        <v>0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21" t="s">
        <v>1</v>
      </c>
      <c r="AC2" s="122"/>
      <c r="AD2" s="122"/>
      <c r="AE2" s="122"/>
      <c r="AF2" s="4"/>
      <c r="AG2" s="5"/>
      <c r="AH2" s="6"/>
      <c r="AI2" s="7"/>
      <c r="AJ2" s="8"/>
      <c r="AK2" s="7" t="s">
        <v>2</v>
      </c>
    </row>
    <row r="3" spans="2:37" ht="9.75" customHeight="1" x14ac:dyDescent="0.25">
      <c r="B3" s="7"/>
      <c r="C3" s="7"/>
      <c r="D3" s="7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7"/>
      <c r="AG3" s="6"/>
      <c r="AH3" s="6"/>
      <c r="AI3" s="7"/>
      <c r="AJ3" s="7"/>
      <c r="AK3" s="7"/>
    </row>
    <row r="4" spans="2:37" ht="13.2" x14ac:dyDescent="0.25">
      <c r="B4" s="11"/>
      <c r="C4" s="11"/>
      <c r="D4" s="11"/>
      <c r="E4" s="118" t="s">
        <v>3</v>
      </c>
      <c r="F4" s="119"/>
      <c r="G4" s="118" t="s">
        <v>4</v>
      </c>
      <c r="H4" s="119"/>
      <c r="I4" s="118" t="s">
        <v>5</v>
      </c>
      <c r="J4" s="119"/>
      <c r="K4" s="118" t="s">
        <v>6</v>
      </c>
      <c r="L4" s="119"/>
      <c r="M4" s="118" t="s">
        <v>7</v>
      </c>
      <c r="N4" s="119"/>
      <c r="O4" s="118" t="s">
        <v>8</v>
      </c>
      <c r="P4" s="119"/>
      <c r="Q4" s="118" t="s">
        <v>9</v>
      </c>
      <c r="R4" s="119"/>
      <c r="S4" s="118" t="s">
        <v>10</v>
      </c>
      <c r="T4" s="119"/>
      <c r="U4" s="118" t="s">
        <v>11</v>
      </c>
      <c r="V4" s="119"/>
      <c r="W4" s="118" t="s">
        <v>12</v>
      </c>
      <c r="X4" s="119"/>
      <c r="Y4" s="118" t="s">
        <v>13</v>
      </c>
      <c r="Z4" s="119"/>
      <c r="AA4" s="120" t="s">
        <v>14</v>
      </c>
      <c r="AB4" s="119"/>
      <c r="AC4" s="120" t="s">
        <v>15</v>
      </c>
      <c r="AD4" s="124"/>
      <c r="AE4" s="119"/>
      <c r="AF4" s="10"/>
      <c r="AG4" s="12"/>
      <c r="AH4" s="12"/>
      <c r="AI4" s="10"/>
      <c r="AJ4" s="10"/>
      <c r="AK4" s="10"/>
    </row>
    <row r="5" spans="2:37" ht="20.399999999999999" x14ac:dyDescent="0.25">
      <c r="B5" s="11" t="s">
        <v>16</v>
      </c>
      <c r="C5" s="11"/>
      <c r="D5" s="11"/>
      <c r="E5" s="13" t="s">
        <v>17</v>
      </c>
      <c r="F5" s="14" t="s">
        <v>18</v>
      </c>
      <c r="G5" s="13" t="s">
        <v>17</v>
      </c>
      <c r="H5" s="14" t="s">
        <v>18</v>
      </c>
      <c r="I5" s="13" t="s">
        <v>17</v>
      </c>
      <c r="J5" s="14" t="s">
        <v>18</v>
      </c>
      <c r="K5" s="13" t="s">
        <v>17</v>
      </c>
      <c r="L5" s="14" t="s">
        <v>18</v>
      </c>
      <c r="M5" s="13" t="s">
        <v>17</v>
      </c>
      <c r="N5" s="14" t="s">
        <v>18</v>
      </c>
      <c r="O5" s="13" t="s">
        <v>17</v>
      </c>
      <c r="P5" s="14" t="s">
        <v>18</v>
      </c>
      <c r="Q5" s="13" t="s">
        <v>17</v>
      </c>
      <c r="R5" s="14" t="s">
        <v>18</v>
      </c>
      <c r="S5" s="13" t="s">
        <v>17</v>
      </c>
      <c r="T5" s="14" t="s">
        <v>18</v>
      </c>
      <c r="U5" s="13" t="s">
        <v>17</v>
      </c>
      <c r="V5" s="14" t="s">
        <v>18</v>
      </c>
      <c r="W5" s="13" t="s">
        <v>17</v>
      </c>
      <c r="X5" s="14" t="s">
        <v>18</v>
      </c>
      <c r="Y5" s="13" t="s">
        <v>17</v>
      </c>
      <c r="Z5" s="14" t="s">
        <v>18</v>
      </c>
      <c r="AA5" s="15" t="s">
        <v>17</v>
      </c>
      <c r="AB5" s="16" t="s">
        <v>18</v>
      </c>
      <c r="AC5" s="15" t="s">
        <v>17</v>
      </c>
      <c r="AD5" s="16" t="s">
        <v>18</v>
      </c>
      <c r="AE5" s="17" t="s">
        <v>19</v>
      </c>
      <c r="AF5" s="10"/>
      <c r="AG5" s="12"/>
      <c r="AH5" s="12"/>
      <c r="AI5" s="10"/>
      <c r="AJ5" s="10"/>
      <c r="AK5" s="10"/>
    </row>
    <row r="6" spans="2:37" ht="13.2" x14ac:dyDescent="0.25">
      <c r="B6" s="18" t="s">
        <v>20</v>
      </c>
      <c r="C6" s="18"/>
      <c r="D6" s="18"/>
      <c r="E6" s="19">
        <v>27900</v>
      </c>
      <c r="F6" s="20">
        <f>F20:AF20</f>
        <v>0</v>
      </c>
      <c r="G6" s="19">
        <v>27900</v>
      </c>
      <c r="H6" s="20">
        <f>H20:AH20</f>
        <v>0</v>
      </c>
      <c r="I6" s="19">
        <v>27900</v>
      </c>
      <c r="J6" s="20">
        <f>J20:AJ20</f>
        <v>0</v>
      </c>
      <c r="K6" s="19">
        <v>27900</v>
      </c>
      <c r="L6" s="20">
        <f>L20:AL20</f>
        <v>0</v>
      </c>
      <c r="M6" s="19">
        <v>27900</v>
      </c>
      <c r="N6" s="20">
        <f t="shared" ref="N6:P6" si="0">N20:AN20</f>
        <v>0</v>
      </c>
      <c r="O6" s="19">
        <f t="shared" si="0"/>
        <v>3150</v>
      </c>
      <c r="P6" s="20">
        <f t="shared" si="0"/>
        <v>0</v>
      </c>
      <c r="Q6" s="19">
        <v>13500</v>
      </c>
      <c r="R6" s="20">
        <f>R20:AR20</f>
        <v>0</v>
      </c>
      <c r="S6" s="19">
        <v>27900</v>
      </c>
      <c r="T6" s="20">
        <f>T20:AT20</f>
        <v>0</v>
      </c>
      <c r="U6" s="19">
        <v>27900</v>
      </c>
      <c r="V6" s="20">
        <f>V20:AV20</f>
        <v>0</v>
      </c>
      <c r="W6" s="19">
        <v>27900</v>
      </c>
      <c r="X6" s="20">
        <f>X20:AX20</f>
        <v>0</v>
      </c>
      <c r="Y6" s="19">
        <v>27900</v>
      </c>
      <c r="Z6" s="20">
        <f>Z20:AZ20</f>
        <v>0</v>
      </c>
      <c r="AA6" s="19">
        <v>27900</v>
      </c>
      <c r="AB6" s="20">
        <f t="shared" ref="AB6:AE6" si="1">AB20:BB20</f>
        <v>0</v>
      </c>
      <c r="AC6" s="21">
        <f t="shared" si="1"/>
        <v>295650</v>
      </c>
      <c r="AD6" s="22">
        <f t="shared" si="1"/>
        <v>0</v>
      </c>
      <c r="AE6" s="23">
        <f t="shared" si="1"/>
        <v>-295650</v>
      </c>
      <c r="AF6" s="1"/>
      <c r="AG6" s="24"/>
      <c r="AH6" s="24"/>
      <c r="AI6" s="1"/>
      <c r="AJ6" s="1"/>
      <c r="AK6" s="1"/>
    </row>
    <row r="7" spans="2:37" ht="13.2" x14ac:dyDescent="0.25">
      <c r="B7" s="18" t="s">
        <v>21</v>
      </c>
      <c r="C7" s="18"/>
      <c r="D7" s="18"/>
      <c r="E7" s="19">
        <f t="shared" ref="E7:AE7" si="2">E60</f>
        <v>26213.45</v>
      </c>
      <c r="F7" s="20">
        <f t="shared" si="2"/>
        <v>0</v>
      </c>
      <c r="G7" s="19">
        <f t="shared" si="2"/>
        <v>23713.45</v>
      </c>
      <c r="H7" s="20">
        <f t="shared" si="2"/>
        <v>0</v>
      </c>
      <c r="I7" s="19">
        <f t="shared" si="2"/>
        <v>23713.45</v>
      </c>
      <c r="J7" s="20">
        <f t="shared" si="2"/>
        <v>0</v>
      </c>
      <c r="K7" s="19">
        <f t="shared" si="2"/>
        <v>26213.45</v>
      </c>
      <c r="L7" s="20">
        <f t="shared" si="2"/>
        <v>0</v>
      </c>
      <c r="M7" s="19">
        <f t="shared" si="2"/>
        <v>23713.45</v>
      </c>
      <c r="N7" s="20">
        <f t="shared" si="2"/>
        <v>0</v>
      </c>
      <c r="O7" s="19">
        <f t="shared" si="2"/>
        <v>10648</v>
      </c>
      <c r="P7" s="20">
        <f t="shared" si="2"/>
        <v>0</v>
      </c>
      <c r="Q7" s="19">
        <f t="shared" si="2"/>
        <v>22460.45</v>
      </c>
      <c r="R7" s="20">
        <f t="shared" si="2"/>
        <v>0</v>
      </c>
      <c r="S7" s="19">
        <f t="shared" si="2"/>
        <v>23713.45</v>
      </c>
      <c r="T7" s="20">
        <f t="shared" si="2"/>
        <v>0</v>
      </c>
      <c r="U7" s="19">
        <f t="shared" si="2"/>
        <v>23713.45</v>
      </c>
      <c r="V7" s="20">
        <f t="shared" si="2"/>
        <v>0</v>
      </c>
      <c r="W7" s="19">
        <f t="shared" si="2"/>
        <v>26213.45</v>
      </c>
      <c r="X7" s="20">
        <f t="shared" si="2"/>
        <v>0</v>
      </c>
      <c r="Y7" s="19">
        <f t="shared" si="2"/>
        <v>23713.45</v>
      </c>
      <c r="Z7" s="20">
        <f t="shared" si="2"/>
        <v>0</v>
      </c>
      <c r="AA7" s="19">
        <f t="shared" si="2"/>
        <v>26213.45</v>
      </c>
      <c r="AB7" s="20">
        <f t="shared" si="2"/>
        <v>0</v>
      </c>
      <c r="AC7" s="21">
        <f t="shared" si="2"/>
        <v>275262.94999999995</v>
      </c>
      <c r="AD7" s="22">
        <f t="shared" si="2"/>
        <v>0</v>
      </c>
      <c r="AE7" s="23">
        <f t="shared" si="2"/>
        <v>275262.94999999995</v>
      </c>
      <c r="AF7" s="1"/>
      <c r="AG7" s="24"/>
      <c r="AH7" s="24"/>
      <c r="AI7" s="1"/>
      <c r="AJ7" s="1"/>
      <c r="AK7" s="1"/>
    </row>
    <row r="8" spans="2:37" ht="13.2" x14ac:dyDescent="0.25">
      <c r="B8" s="25" t="s">
        <v>22</v>
      </c>
      <c r="C8" s="25"/>
      <c r="D8" s="25"/>
      <c r="E8" s="26">
        <f t="shared" ref="E8:AE8" si="3">E6-E7</f>
        <v>1686.5499999999993</v>
      </c>
      <c r="F8" s="27">
        <f t="shared" si="3"/>
        <v>0</v>
      </c>
      <c r="G8" s="26">
        <f t="shared" si="3"/>
        <v>4186.5499999999993</v>
      </c>
      <c r="H8" s="27">
        <f t="shared" si="3"/>
        <v>0</v>
      </c>
      <c r="I8" s="26">
        <f t="shared" si="3"/>
        <v>4186.5499999999993</v>
      </c>
      <c r="J8" s="27">
        <f t="shared" si="3"/>
        <v>0</v>
      </c>
      <c r="K8" s="26">
        <f t="shared" si="3"/>
        <v>1686.5499999999993</v>
      </c>
      <c r="L8" s="27">
        <f t="shared" si="3"/>
        <v>0</v>
      </c>
      <c r="M8" s="26">
        <f t="shared" si="3"/>
        <v>4186.5499999999993</v>
      </c>
      <c r="N8" s="27">
        <f t="shared" si="3"/>
        <v>0</v>
      </c>
      <c r="O8" s="26">
        <f t="shared" si="3"/>
        <v>-7498</v>
      </c>
      <c r="P8" s="27">
        <f t="shared" si="3"/>
        <v>0</v>
      </c>
      <c r="Q8" s="26">
        <f t="shared" si="3"/>
        <v>-8960.4500000000007</v>
      </c>
      <c r="R8" s="27">
        <f t="shared" si="3"/>
        <v>0</v>
      </c>
      <c r="S8" s="26">
        <f t="shared" si="3"/>
        <v>4186.5499999999993</v>
      </c>
      <c r="T8" s="27">
        <f t="shared" si="3"/>
        <v>0</v>
      </c>
      <c r="U8" s="26">
        <f t="shared" si="3"/>
        <v>4186.5499999999993</v>
      </c>
      <c r="V8" s="27">
        <f t="shared" si="3"/>
        <v>0</v>
      </c>
      <c r="W8" s="26">
        <f t="shared" si="3"/>
        <v>1686.5499999999993</v>
      </c>
      <c r="X8" s="27">
        <f t="shared" si="3"/>
        <v>0</v>
      </c>
      <c r="Y8" s="26">
        <f t="shared" si="3"/>
        <v>4186.5499999999993</v>
      </c>
      <c r="Z8" s="27">
        <f t="shared" si="3"/>
        <v>0</v>
      </c>
      <c r="AA8" s="28">
        <f t="shared" si="3"/>
        <v>1686.5499999999993</v>
      </c>
      <c r="AB8" s="29">
        <f t="shared" si="3"/>
        <v>0</v>
      </c>
      <c r="AC8" s="28">
        <f t="shared" si="3"/>
        <v>20387.050000000047</v>
      </c>
      <c r="AD8" s="29">
        <f t="shared" si="3"/>
        <v>0</v>
      </c>
      <c r="AE8" s="29">
        <f t="shared" si="3"/>
        <v>-570912.94999999995</v>
      </c>
      <c r="AF8" s="1"/>
      <c r="AG8" s="24"/>
      <c r="AH8" s="24"/>
      <c r="AI8" s="1"/>
      <c r="AJ8" s="1"/>
      <c r="AK8" s="1"/>
    </row>
    <row r="9" spans="2:37" ht="13.2" x14ac:dyDescent="0.25">
      <c r="B9" s="25"/>
      <c r="C9" s="25"/>
      <c r="D9" s="2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1"/>
      <c r="AG9" s="24"/>
      <c r="AH9" s="24"/>
      <c r="AI9" s="1"/>
      <c r="AJ9" s="1"/>
      <c r="AK9" s="1"/>
    </row>
    <row r="10" spans="2:37" ht="13.2" x14ac:dyDescent="0.25">
      <c r="B10" s="11"/>
      <c r="C10" s="11"/>
      <c r="D10" s="11"/>
      <c r="E10" s="123" t="s">
        <v>3</v>
      </c>
      <c r="F10" s="119"/>
      <c r="G10" s="123" t="s">
        <v>4</v>
      </c>
      <c r="H10" s="119"/>
      <c r="I10" s="123" t="s">
        <v>5</v>
      </c>
      <c r="J10" s="119"/>
      <c r="K10" s="123" t="s">
        <v>6</v>
      </c>
      <c r="L10" s="119"/>
      <c r="M10" s="123" t="s">
        <v>7</v>
      </c>
      <c r="N10" s="119"/>
      <c r="O10" s="123" t="s">
        <v>8</v>
      </c>
      <c r="P10" s="119"/>
      <c r="Q10" s="123" t="s">
        <v>9</v>
      </c>
      <c r="R10" s="119"/>
      <c r="S10" s="123" t="s">
        <v>10</v>
      </c>
      <c r="T10" s="119"/>
      <c r="U10" s="123" t="s">
        <v>11</v>
      </c>
      <c r="V10" s="119"/>
      <c r="W10" s="123" t="s">
        <v>12</v>
      </c>
      <c r="X10" s="119"/>
      <c r="Y10" s="123" t="s">
        <v>13</v>
      </c>
      <c r="Z10" s="119"/>
      <c r="AA10" s="125" t="s">
        <v>14</v>
      </c>
      <c r="AB10" s="119"/>
      <c r="AC10" s="125" t="s">
        <v>15</v>
      </c>
      <c r="AD10" s="124"/>
      <c r="AE10" s="119"/>
      <c r="AF10" s="10"/>
      <c r="AG10" s="12"/>
      <c r="AH10" s="12"/>
      <c r="AI10" s="10"/>
      <c r="AJ10" s="10"/>
      <c r="AK10" s="10"/>
    </row>
    <row r="11" spans="2:37" ht="20.399999999999999" x14ac:dyDescent="0.25">
      <c r="B11" s="31" t="s">
        <v>23</v>
      </c>
      <c r="C11" s="32"/>
      <c r="D11" s="32"/>
      <c r="E11" s="33" t="s">
        <v>17</v>
      </c>
      <c r="F11" s="34" t="s">
        <v>18</v>
      </c>
      <c r="G11" s="33" t="s">
        <v>17</v>
      </c>
      <c r="H11" s="34" t="s">
        <v>18</v>
      </c>
      <c r="I11" s="33" t="s">
        <v>17</v>
      </c>
      <c r="J11" s="34" t="s">
        <v>18</v>
      </c>
      <c r="K11" s="33" t="s">
        <v>17</v>
      </c>
      <c r="L11" s="34" t="s">
        <v>18</v>
      </c>
      <c r="M11" s="33" t="s">
        <v>17</v>
      </c>
      <c r="N11" s="34" t="s">
        <v>18</v>
      </c>
      <c r="O11" s="33" t="s">
        <v>17</v>
      </c>
      <c r="P11" s="34" t="s">
        <v>18</v>
      </c>
      <c r="Q11" s="33" t="s">
        <v>17</v>
      </c>
      <c r="R11" s="34" t="s">
        <v>18</v>
      </c>
      <c r="S11" s="33" t="s">
        <v>17</v>
      </c>
      <c r="T11" s="34" t="s">
        <v>18</v>
      </c>
      <c r="U11" s="33" t="s">
        <v>17</v>
      </c>
      <c r="V11" s="34" t="s">
        <v>18</v>
      </c>
      <c r="W11" s="33" t="s">
        <v>17</v>
      </c>
      <c r="X11" s="34" t="s">
        <v>18</v>
      </c>
      <c r="Y11" s="33" t="s">
        <v>17</v>
      </c>
      <c r="Z11" s="34" t="s">
        <v>18</v>
      </c>
      <c r="AA11" s="35" t="s">
        <v>17</v>
      </c>
      <c r="AB11" s="36" t="s">
        <v>18</v>
      </c>
      <c r="AC11" s="35" t="s">
        <v>17</v>
      </c>
      <c r="AD11" s="36" t="s">
        <v>18</v>
      </c>
      <c r="AE11" s="37" t="s">
        <v>19</v>
      </c>
      <c r="AF11" s="1"/>
      <c r="AG11" s="24"/>
      <c r="AH11" s="24"/>
      <c r="AI11" s="1"/>
      <c r="AJ11" s="1"/>
      <c r="AK11" s="1"/>
    </row>
    <row r="12" spans="2:37" ht="13.2" x14ac:dyDescent="0.25">
      <c r="B12" s="38" t="s">
        <v>24</v>
      </c>
      <c r="C12" s="39"/>
      <c r="D12" s="39"/>
      <c r="E12" s="40"/>
      <c r="F12" s="41"/>
      <c r="G12" s="40"/>
      <c r="H12" s="41"/>
      <c r="I12" s="40"/>
      <c r="J12" s="41"/>
      <c r="K12" s="40"/>
      <c r="L12" s="41"/>
      <c r="M12" s="40"/>
      <c r="N12" s="41"/>
      <c r="O12" s="40"/>
      <c r="P12" s="41"/>
      <c r="Q12" s="40"/>
      <c r="R12" s="41"/>
      <c r="S12" s="40"/>
      <c r="T12" s="41"/>
      <c r="U12" s="40"/>
      <c r="V12" s="41"/>
      <c r="W12" s="40"/>
      <c r="X12" s="41"/>
      <c r="Y12" s="40"/>
      <c r="Z12" s="41"/>
      <c r="AA12" s="40"/>
      <c r="AB12" s="41"/>
      <c r="AC12" s="40"/>
      <c r="AD12" s="41"/>
      <c r="AE12" s="42"/>
      <c r="AF12" s="1"/>
      <c r="AG12" s="24"/>
      <c r="AH12" s="24"/>
      <c r="AI12" s="1"/>
      <c r="AJ12" s="1"/>
      <c r="AK12" s="1"/>
    </row>
    <row r="13" spans="2:37" ht="30.6" x14ac:dyDescent="0.25">
      <c r="B13" s="43" t="s">
        <v>25</v>
      </c>
      <c r="C13" s="44"/>
      <c r="D13" s="44"/>
      <c r="E13" s="19">
        <v>27900</v>
      </c>
      <c r="F13" s="45"/>
      <c r="G13" s="19">
        <v>27900</v>
      </c>
      <c r="H13" s="45"/>
      <c r="I13" s="19">
        <v>27900</v>
      </c>
      <c r="J13" s="45"/>
      <c r="K13" s="19">
        <v>27900</v>
      </c>
      <c r="L13" s="45"/>
      <c r="M13" s="19">
        <v>27900</v>
      </c>
      <c r="N13" s="45"/>
      <c r="O13" s="19"/>
      <c r="P13" s="45"/>
      <c r="Q13" s="19">
        <v>0</v>
      </c>
      <c r="R13" s="45"/>
      <c r="S13" s="19">
        <v>27900</v>
      </c>
      <c r="T13" s="45"/>
      <c r="U13" s="19">
        <v>27900</v>
      </c>
      <c r="V13" s="45"/>
      <c r="W13" s="19">
        <v>27900</v>
      </c>
      <c r="X13" s="45"/>
      <c r="Y13" s="19">
        <v>27900</v>
      </c>
      <c r="Z13" s="45"/>
      <c r="AA13" s="19">
        <v>27900</v>
      </c>
      <c r="AB13" s="45"/>
      <c r="AC13" s="46">
        <f t="shared" ref="AC13:AD13" si="4">SUM(E13,G13,I13,K13,M13,O13,Q13,S13,U13,W13,Y13,AA13)</f>
        <v>279000</v>
      </c>
      <c r="AD13" s="46">
        <f t="shared" si="4"/>
        <v>0</v>
      </c>
      <c r="AE13" s="47">
        <f t="shared" ref="AE13:AE20" si="5">AD13-AC13</f>
        <v>-279000</v>
      </c>
      <c r="AF13" s="1"/>
      <c r="AG13" s="24"/>
      <c r="AH13" s="24"/>
      <c r="AI13" s="1"/>
      <c r="AJ13" s="1"/>
      <c r="AK13" s="1"/>
    </row>
    <row r="14" spans="2:37" ht="13.2" x14ac:dyDescent="0.25">
      <c r="B14" s="43" t="s">
        <v>26</v>
      </c>
      <c r="C14" s="44"/>
      <c r="D14" s="44"/>
      <c r="E14" s="19"/>
      <c r="F14" s="45"/>
      <c r="G14" s="19"/>
      <c r="H14" s="45"/>
      <c r="I14" s="19"/>
      <c r="J14" s="45"/>
      <c r="K14" s="19"/>
      <c r="L14" s="45"/>
      <c r="M14" s="48"/>
      <c r="N14" s="45"/>
      <c r="O14" s="19"/>
      <c r="P14" s="45"/>
      <c r="Q14" s="19">
        <v>13500</v>
      </c>
      <c r="R14" s="45"/>
      <c r="S14" s="19"/>
      <c r="T14" s="45"/>
      <c r="U14" s="19"/>
      <c r="V14" s="45"/>
      <c r="W14" s="19"/>
      <c r="X14" s="45"/>
      <c r="Y14" s="19"/>
      <c r="Z14" s="45"/>
      <c r="AA14" s="19"/>
      <c r="AB14" s="45"/>
      <c r="AC14" s="46">
        <f t="shared" ref="AC14:AD14" si="6">SUM(E14,G14,I14,K14,M14,O14,Q14,S14,U14,W14,Y14,AA14)</f>
        <v>13500</v>
      </c>
      <c r="AD14" s="46">
        <f t="shared" si="6"/>
        <v>0</v>
      </c>
      <c r="AE14" s="47">
        <f t="shared" si="5"/>
        <v>-13500</v>
      </c>
      <c r="AF14" s="1"/>
      <c r="AG14" s="24"/>
      <c r="AH14" s="24"/>
      <c r="AI14" s="1"/>
      <c r="AJ14" s="1"/>
      <c r="AK14" s="1"/>
    </row>
    <row r="15" spans="2:37" ht="13.2" x14ac:dyDescent="0.25">
      <c r="B15" s="43" t="s">
        <v>27</v>
      </c>
      <c r="C15" s="44"/>
      <c r="D15" s="44"/>
      <c r="E15" s="19"/>
      <c r="F15" s="45"/>
      <c r="G15" s="19"/>
      <c r="H15" s="45"/>
      <c r="I15" s="19"/>
      <c r="J15" s="45"/>
      <c r="K15" s="19"/>
      <c r="L15" s="45"/>
      <c r="M15" s="19"/>
      <c r="N15" s="45"/>
      <c r="O15" s="19">
        <v>3150</v>
      </c>
      <c r="P15" s="45"/>
      <c r="Q15" s="19"/>
      <c r="R15" s="45"/>
      <c r="S15" s="19"/>
      <c r="T15" s="45"/>
      <c r="U15" s="19"/>
      <c r="V15" s="45"/>
      <c r="W15" s="19"/>
      <c r="X15" s="45"/>
      <c r="Y15" s="19"/>
      <c r="Z15" s="45"/>
      <c r="AA15" s="19"/>
      <c r="AB15" s="45"/>
      <c r="AC15" s="46">
        <f t="shared" ref="AC15:AD15" si="7">SUM(E15,G15,I15,K15,M15,O15,Q15,S15,U15,W15,Y15,AA15)</f>
        <v>3150</v>
      </c>
      <c r="AD15" s="46">
        <f t="shared" si="7"/>
        <v>0</v>
      </c>
      <c r="AE15" s="47">
        <f t="shared" si="5"/>
        <v>-3150</v>
      </c>
      <c r="AF15" s="1"/>
      <c r="AG15" s="24"/>
      <c r="AH15" s="24"/>
      <c r="AI15" s="1"/>
      <c r="AJ15" s="1"/>
      <c r="AK15" s="1"/>
    </row>
    <row r="16" spans="2:37" ht="13.2" x14ac:dyDescent="0.25">
      <c r="B16" s="43" t="s">
        <v>28</v>
      </c>
      <c r="C16" s="44"/>
      <c r="D16" s="44"/>
      <c r="E16" s="19"/>
      <c r="F16" s="45"/>
      <c r="G16" s="19"/>
      <c r="H16" s="45"/>
      <c r="I16" s="19"/>
      <c r="J16" s="45"/>
      <c r="K16" s="19"/>
      <c r="L16" s="45"/>
      <c r="M16" s="19"/>
      <c r="N16" s="45"/>
      <c r="O16" s="19"/>
      <c r="P16" s="45"/>
      <c r="Q16" s="19"/>
      <c r="R16" s="45"/>
      <c r="S16" s="19"/>
      <c r="T16" s="45"/>
      <c r="U16" s="19"/>
      <c r="V16" s="45"/>
      <c r="W16" s="19"/>
      <c r="X16" s="45"/>
      <c r="Y16" s="19"/>
      <c r="Z16" s="45"/>
      <c r="AA16" s="19"/>
      <c r="AB16" s="45"/>
      <c r="AC16" s="46">
        <f t="shared" ref="AC16:AD16" si="8">SUM(E16,G16,I16,K16,M16,O16,Q16,S16,U16,W16,Y16,AA16)</f>
        <v>0</v>
      </c>
      <c r="AD16" s="46">
        <f t="shared" si="8"/>
        <v>0</v>
      </c>
      <c r="AE16" s="47">
        <f t="shared" si="5"/>
        <v>0</v>
      </c>
      <c r="AF16" s="1"/>
      <c r="AG16" s="24"/>
      <c r="AH16" s="24"/>
      <c r="AI16" s="1"/>
      <c r="AJ16" s="1"/>
      <c r="AK16" s="1"/>
    </row>
    <row r="17" spans="2:31" ht="13.2" x14ac:dyDescent="0.25">
      <c r="B17" s="43" t="s">
        <v>29</v>
      </c>
      <c r="C17" s="44"/>
      <c r="D17" s="44"/>
      <c r="E17" s="19"/>
      <c r="F17" s="45"/>
      <c r="G17" s="19"/>
      <c r="H17" s="45"/>
      <c r="I17" s="19"/>
      <c r="J17" s="45"/>
      <c r="K17" s="19"/>
      <c r="L17" s="45"/>
      <c r="M17" s="19"/>
      <c r="N17" s="45"/>
      <c r="O17" s="19"/>
      <c r="P17" s="45"/>
      <c r="Q17" s="19"/>
      <c r="R17" s="45"/>
      <c r="S17" s="19"/>
      <c r="T17" s="45"/>
      <c r="U17" s="19"/>
      <c r="V17" s="45"/>
      <c r="W17" s="19"/>
      <c r="X17" s="45"/>
      <c r="Y17" s="19"/>
      <c r="Z17" s="45"/>
      <c r="AA17" s="19"/>
      <c r="AB17" s="45"/>
      <c r="AC17" s="46">
        <f t="shared" ref="AC17:AD17" si="9">SUM(E17,G17,I17,K17,M17,O17,Q17,S17,U17,W17,Y17,AA17)</f>
        <v>0</v>
      </c>
      <c r="AD17" s="46">
        <f t="shared" si="9"/>
        <v>0</v>
      </c>
      <c r="AE17" s="47">
        <f t="shared" si="5"/>
        <v>0</v>
      </c>
    </row>
    <row r="18" spans="2:31" ht="13.2" x14ac:dyDescent="0.25">
      <c r="B18" s="43"/>
      <c r="C18" s="44"/>
      <c r="D18" s="44"/>
      <c r="E18" s="19"/>
      <c r="F18" s="45"/>
      <c r="G18" s="19"/>
      <c r="H18" s="45"/>
      <c r="I18" s="19"/>
      <c r="J18" s="45"/>
      <c r="K18" s="19"/>
      <c r="L18" s="45"/>
      <c r="M18" s="19"/>
      <c r="N18" s="45"/>
      <c r="O18" s="19"/>
      <c r="P18" s="45"/>
      <c r="Q18" s="19"/>
      <c r="R18" s="45"/>
      <c r="S18" s="19"/>
      <c r="T18" s="45"/>
      <c r="U18" s="19"/>
      <c r="V18" s="45"/>
      <c r="W18" s="19"/>
      <c r="X18" s="45"/>
      <c r="Y18" s="19"/>
      <c r="Z18" s="45"/>
      <c r="AA18" s="19"/>
      <c r="AB18" s="45"/>
      <c r="AC18" s="46">
        <f t="shared" ref="AC18:AD18" si="10">SUM(E18,G18,I18,K18,M18,O18,Q18,S18,U18,W18,Y18,AA18)</f>
        <v>0</v>
      </c>
      <c r="AD18" s="46">
        <f t="shared" si="10"/>
        <v>0</v>
      </c>
      <c r="AE18" s="47">
        <f t="shared" si="5"/>
        <v>0</v>
      </c>
    </row>
    <row r="19" spans="2:31" ht="13.2" x14ac:dyDescent="0.25">
      <c r="B19" s="43"/>
      <c r="C19" s="44"/>
      <c r="D19" s="44"/>
      <c r="E19" s="19"/>
      <c r="F19" s="45"/>
      <c r="G19" s="19"/>
      <c r="H19" s="45"/>
      <c r="I19" s="19"/>
      <c r="J19" s="45"/>
      <c r="K19" s="19"/>
      <c r="L19" s="45"/>
      <c r="M19" s="19"/>
      <c r="N19" s="45"/>
      <c r="O19" s="19"/>
      <c r="P19" s="45"/>
      <c r="Q19" s="19"/>
      <c r="R19" s="45"/>
      <c r="S19" s="19"/>
      <c r="T19" s="45"/>
      <c r="U19" s="19"/>
      <c r="V19" s="45"/>
      <c r="W19" s="19"/>
      <c r="X19" s="45"/>
      <c r="Y19" s="19"/>
      <c r="Z19" s="45"/>
      <c r="AA19" s="19"/>
      <c r="AB19" s="45"/>
      <c r="AC19" s="46">
        <f t="shared" ref="AC19:AD19" si="11">SUM(E19,G19,I19,K19,M19,O19,Q19,S19,U19,W19,Y19,AA19)</f>
        <v>0</v>
      </c>
      <c r="AD19" s="46">
        <f t="shared" si="11"/>
        <v>0</v>
      </c>
      <c r="AE19" s="47">
        <f t="shared" si="5"/>
        <v>0</v>
      </c>
    </row>
    <row r="20" spans="2:31" ht="13.2" x14ac:dyDescent="0.25">
      <c r="B20" s="49" t="s">
        <v>30</v>
      </c>
      <c r="C20" s="50"/>
      <c r="D20" s="50"/>
      <c r="E20" s="51">
        <f t="shared" ref="E20:AD20" si="12">SUM(E13:E19)</f>
        <v>27900</v>
      </c>
      <c r="F20" s="52">
        <f t="shared" si="12"/>
        <v>0</v>
      </c>
      <c r="G20" s="51">
        <f t="shared" si="12"/>
        <v>27900</v>
      </c>
      <c r="H20" s="52">
        <f t="shared" si="12"/>
        <v>0</v>
      </c>
      <c r="I20" s="51">
        <f t="shared" si="12"/>
        <v>27900</v>
      </c>
      <c r="J20" s="52">
        <f t="shared" si="12"/>
        <v>0</v>
      </c>
      <c r="K20" s="51">
        <f t="shared" si="12"/>
        <v>27900</v>
      </c>
      <c r="L20" s="52">
        <f t="shared" si="12"/>
        <v>0</v>
      </c>
      <c r="M20" s="51">
        <f t="shared" si="12"/>
        <v>27900</v>
      </c>
      <c r="N20" s="52">
        <f t="shared" si="12"/>
        <v>0</v>
      </c>
      <c r="O20" s="51">
        <f t="shared" si="12"/>
        <v>3150</v>
      </c>
      <c r="P20" s="52">
        <f t="shared" si="12"/>
        <v>0</v>
      </c>
      <c r="Q20" s="51">
        <f t="shared" si="12"/>
        <v>13500</v>
      </c>
      <c r="R20" s="52">
        <f t="shared" si="12"/>
        <v>0</v>
      </c>
      <c r="S20" s="51">
        <f t="shared" si="12"/>
        <v>27900</v>
      </c>
      <c r="T20" s="52">
        <f t="shared" si="12"/>
        <v>0</v>
      </c>
      <c r="U20" s="51">
        <f t="shared" si="12"/>
        <v>27900</v>
      </c>
      <c r="V20" s="52">
        <f t="shared" si="12"/>
        <v>0</v>
      </c>
      <c r="W20" s="51">
        <f t="shared" si="12"/>
        <v>27900</v>
      </c>
      <c r="X20" s="52">
        <f t="shared" si="12"/>
        <v>0</v>
      </c>
      <c r="Y20" s="51">
        <f t="shared" si="12"/>
        <v>27900</v>
      </c>
      <c r="Z20" s="52">
        <f t="shared" si="12"/>
        <v>0</v>
      </c>
      <c r="AA20" s="53">
        <f t="shared" si="12"/>
        <v>27900</v>
      </c>
      <c r="AB20" s="54">
        <f t="shared" si="12"/>
        <v>0</v>
      </c>
      <c r="AC20" s="53">
        <f t="shared" si="12"/>
        <v>295650</v>
      </c>
      <c r="AD20" s="54">
        <f t="shared" si="12"/>
        <v>0</v>
      </c>
      <c r="AE20" s="55">
        <f t="shared" si="5"/>
        <v>-295650</v>
      </c>
    </row>
    <row r="21" spans="2:31" ht="13.2" x14ac:dyDescent="0.25">
      <c r="B21" s="18"/>
      <c r="C21" s="18"/>
      <c r="D21" s="18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</row>
    <row r="22" spans="2:31" ht="13.2" x14ac:dyDescent="0.25">
      <c r="B22" s="11"/>
      <c r="C22" s="126" t="s">
        <v>31</v>
      </c>
      <c r="D22" s="122"/>
      <c r="E22" s="127" t="s">
        <v>3</v>
      </c>
      <c r="F22" s="119"/>
      <c r="G22" s="127" t="s">
        <v>4</v>
      </c>
      <c r="H22" s="119"/>
      <c r="I22" s="127" t="s">
        <v>5</v>
      </c>
      <c r="J22" s="119"/>
      <c r="K22" s="127" t="s">
        <v>6</v>
      </c>
      <c r="L22" s="119"/>
      <c r="M22" s="127" t="s">
        <v>7</v>
      </c>
      <c r="N22" s="119"/>
      <c r="O22" s="127" t="s">
        <v>8</v>
      </c>
      <c r="P22" s="119"/>
      <c r="Q22" s="127" t="s">
        <v>9</v>
      </c>
      <c r="R22" s="119"/>
      <c r="S22" s="127" t="s">
        <v>10</v>
      </c>
      <c r="T22" s="119"/>
      <c r="U22" s="127" t="s">
        <v>11</v>
      </c>
      <c r="V22" s="119"/>
      <c r="W22" s="127" t="s">
        <v>12</v>
      </c>
      <c r="X22" s="119"/>
      <c r="Y22" s="127" t="s">
        <v>13</v>
      </c>
      <c r="Z22" s="119"/>
      <c r="AA22" s="127" t="s">
        <v>14</v>
      </c>
      <c r="AB22" s="119"/>
      <c r="AC22" s="128" t="s">
        <v>15</v>
      </c>
      <c r="AD22" s="124"/>
      <c r="AE22" s="119"/>
    </row>
    <row r="23" spans="2:31" ht="61.2" x14ac:dyDescent="0.25">
      <c r="B23" s="57" t="s">
        <v>32</v>
      </c>
      <c r="C23" s="58" t="s">
        <v>17</v>
      </c>
      <c r="D23" s="58" t="s">
        <v>18</v>
      </c>
      <c r="E23" s="59" t="s">
        <v>17</v>
      </c>
      <c r="F23" s="60" t="s">
        <v>18</v>
      </c>
      <c r="G23" s="59" t="s">
        <v>17</v>
      </c>
      <c r="H23" s="60" t="s">
        <v>18</v>
      </c>
      <c r="I23" s="59" t="s">
        <v>17</v>
      </c>
      <c r="J23" s="60" t="s">
        <v>18</v>
      </c>
      <c r="K23" s="59" t="s">
        <v>17</v>
      </c>
      <c r="L23" s="60" t="s">
        <v>18</v>
      </c>
      <c r="M23" s="59" t="s">
        <v>17</v>
      </c>
      <c r="N23" s="60" t="s">
        <v>18</v>
      </c>
      <c r="O23" s="59" t="s">
        <v>17</v>
      </c>
      <c r="P23" s="60" t="s">
        <v>18</v>
      </c>
      <c r="Q23" s="59" t="s">
        <v>17</v>
      </c>
      <c r="R23" s="60" t="s">
        <v>18</v>
      </c>
      <c r="S23" s="59" t="s">
        <v>17</v>
      </c>
      <c r="T23" s="60" t="s">
        <v>18</v>
      </c>
      <c r="U23" s="59" t="s">
        <v>17</v>
      </c>
      <c r="V23" s="60" t="s">
        <v>18</v>
      </c>
      <c r="W23" s="59" t="s">
        <v>17</v>
      </c>
      <c r="X23" s="60" t="s">
        <v>18</v>
      </c>
      <c r="Y23" s="59" t="s">
        <v>17</v>
      </c>
      <c r="Z23" s="60" t="s">
        <v>18</v>
      </c>
      <c r="AA23" s="59" t="s">
        <v>17</v>
      </c>
      <c r="AB23" s="60" t="s">
        <v>18</v>
      </c>
      <c r="AC23" s="61" t="s">
        <v>17</v>
      </c>
      <c r="AD23" s="62" t="s">
        <v>18</v>
      </c>
      <c r="AE23" s="63" t="s">
        <v>19</v>
      </c>
    </row>
    <row r="24" spans="2:31" ht="13.2" x14ac:dyDescent="0.25">
      <c r="B24" s="64" t="s">
        <v>33</v>
      </c>
      <c r="C24" s="65"/>
      <c r="D24" s="65"/>
      <c r="E24" s="66"/>
      <c r="F24" s="67"/>
      <c r="G24" s="66"/>
      <c r="H24" s="67"/>
      <c r="I24" s="66"/>
      <c r="J24" s="67"/>
      <c r="K24" s="66"/>
      <c r="L24" s="67"/>
      <c r="M24" s="66"/>
      <c r="N24" s="67"/>
      <c r="O24" s="66"/>
      <c r="P24" s="67"/>
      <c r="Q24" s="66"/>
      <c r="R24" s="67"/>
      <c r="S24" s="66"/>
      <c r="T24" s="67"/>
      <c r="U24" s="66"/>
      <c r="V24" s="67"/>
      <c r="W24" s="66"/>
      <c r="X24" s="67"/>
      <c r="Y24" s="66"/>
      <c r="Z24" s="67"/>
      <c r="AA24" s="66"/>
      <c r="AB24" s="67"/>
      <c r="AC24" s="68"/>
      <c r="AD24" s="69"/>
      <c r="AE24" s="70"/>
    </row>
    <row r="25" spans="2:31" ht="13.2" x14ac:dyDescent="0.25">
      <c r="B25" s="64" t="s">
        <v>34</v>
      </c>
      <c r="C25" s="71"/>
      <c r="D25" s="71"/>
      <c r="E25" s="72">
        <v>300</v>
      </c>
      <c r="F25" s="73"/>
      <c r="G25" s="72">
        <v>300</v>
      </c>
      <c r="H25" s="73"/>
      <c r="I25" s="72">
        <v>300</v>
      </c>
      <c r="J25" s="73"/>
      <c r="K25" s="72">
        <v>300</v>
      </c>
      <c r="L25" s="73"/>
      <c r="M25" s="72">
        <v>300</v>
      </c>
      <c r="N25" s="73"/>
      <c r="O25" s="72">
        <v>300</v>
      </c>
      <c r="P25" s="73"/>
      <c r="Q25" s="72">
        <v>300</v>
      </c>
      <c r="R25" s="73"/>
      <c r="S25" s="72">
        <v>300</v>
      </c>
      <c r="T25" s="73"/>
      <c r="U25" s="72">
        <v>300</v>
      </c>
      <c r="V25" s="73"/>
      <c r="W25" s="72">
        <v>300</v>
      </c>
      <c r="X25" s="73"/>
      <c r="Y25" s="72">
        <v>300</v>
      </c>
      <c r="Z25" s="73"/>
      <c r="AA25" s="74">
        <v>300</v>
      </c>
      <c r="AB25" s="75"/>
      <c r="AC25" s="76">
        <f t="shared" ref="AC25:AD25" si="13">SUM(E25,G25,I25,K25,M25,O25,Q25,S25,U25,W25,Y25,AA25)</f>
        <v>3600</v>
      </c>
      <c r="AD25" s="76">
        <f t="shared" si="13"/>
        <v>0</v>
      </c>
      <c r="AE25" s="77">
        <f t="shared" ref="AE25:AE31" si="14">AC25-AD25</f>
        <v>3600</v>
      </c>
    </row>
    <row r="26" spans="2:31" ht="13.2" x14ac:dyDescent="0.25">
      <c r="B26" s="64" t="s">
        <v>35</v>
      </c>
      <c r="C26" s="71"/>
      <c r="D26" s="71"/>
      <c r="E26" s="72">
        <v>500</v>
      </c>
      <c r="F26" s="73"/>
      <c r="G26" s="72">
        <v>500</v>
      </c>
      <c r="H26" s="73"/>
      <c r="I26" s="72">
        <v>500</v>
      </c>
      <c r="J26" s="73"/>
      <c r="K26" s="72">
        <v>500</v>
      </c>
      <c r="L26" s="73"/>
      <c r="M26" s="72">
        <v>500</v>
      </c>
      <c r="N26" s="73"/>
      <c r="O26" s="72">
        <v>500</v>
      </c>
      <c r="P26" s="73"/>
      <c r="Q26" s="72">
        <v>4500</v>
      </c>
      <c r="R26" s="73"/>
      <c r="S26" s="72">
        <v>500</v>
      </c>
      <c r="T26" s="73"/>
      <c r="U26" s="72">
        <v>500</v>
      </c>
      <c r="V26" s="73"/>
      <c r="W26" s="72">
        <v>500</v>
      </c>
      <c r="X26" s="73"/>
      <c r="Y26" s="72">
        <v>500</v>
      </c>
      <c r="Z26" s="73"/>
      <c r="AA26" s="74">
        <v>500</v>
      </c>
      <c r="AB26" s="75"/>
      <c r="AC26" s="76">
        <f t="shared" ref="AC26:AD26" si="15">SUM(E26,G26,I26,K26,M26,O26,Q26,S26,U26,W26,Y26,AA26)</f>
        <v>10000</v>
      </c>
      <c r="AD26" s="76">
        <f t="shared" si="15"/>
        <v>0</v>
      </c>
      <c r="AE26" s="77">
        <f t="shared" si="14"/>
        <v>10000</v>
      </c>
    </row>
    <row r="27" spans="2:31" ht="13.2" x14ac:dyDescent="0.25">
      <c r="B27" s="64" t="s">
        <v>36</v>
      </c>
      <c r="C27" s="71"/>
      <c r="D27" s="71"/>
      <c r="E27" s="72">
        <v>150</v>
      </c>
      <c r="F27" s="73"/>
      <c r="G27" s="72">
        <v>150</v>
      </c>
      <c r="H27" s="73"/>
      <c r="I27" s="72">
        <v>150</v>
      </c>
      <c r="J27" s="73"/>
      <c r="K27" s="72">
        <v>150</v>
      </c>
      <c r="L27" s="73"/>
      <c r="M27" s="72">
        <v>150</v>
      </c>
      <c r="N27" s="73"/>
      <c r="O27" s="72">
        <v>150</v>
      </c>
      <c r="P27" s="73"/>
      <c r="Q27" s="72">
        <v>3000</v>
      </c>
      <c r="R27" s="73"/>
      <c r="S27" s="72">
        <v>150</v>
      </c>
      <c r="T27" s="73"/>
      <c r="U27" s="72">
        <v>150</v>
      </c>
      <c r="V27" s="73"/>
      <c r="W27" s="72">
        <v>150</v>
      </c>
      <c r="X27" s="73"/>
      <c r="Y27" s="72">
        <v>150</v>
      </c>
      <c r="Z27" s="73"/>
      <c r="AA27" s="74">
        <v>150</v>
      </c>
      <c r="AB27" s="75"/>
      <c r="AC27" s="76">
        <f t="shared" ref="AC27:AD27" si="16">SUM(E27,G27,I27,K27,M27,O27,Q27,S27,U27,W27,Y27,AA27)</f>
        <v>4650</v>
      </c>
      <c r="AD27" s="76">
        <f t="shared" si="16"/>
        <v>0</v>
      </c>
      <c r="AE27" s="77">
        <f t="shared" si="14"/>
        <v>4650</v>
      </c>
    </row>
    <row r="28" spans="2:31" ht="13.2" x14ac:dyDescent="0.25">
      <c r="B28" s="64"/>
      <c r="C28" s="71"/>
      <c r="D28" s="71"/>
      <c r="E28" s="72"/>
      <c r="F28" s="73"/>
      <c r="G28" s="72"/>
      <c r="H28" s="73"/>
      <c r="I28" s="72"/>
      <c r="J28" s="73"/>
      <c r="K28" s="72"/>
      <c r="L28" s="73"/>
      <c r="M28" s="72"/>
      <c r="N28" s="73"/>
      <c r="O28" s="72"/>
      <c r="P28" s="73"/>
      <c r="Q28" s="72"/>
      <c r="R28" s="73"/>
      <c r="S28" s="72"/>
      <c r="T28" s="73"/>
      <c r="U28" s="72"/>
      <c r="V28" s="73"/>
      <c r="W28" s="72"/>
      <c r="X28" s="73"/>
      <c r="Y28" s="72"/>
      <c r="Z28" s="73"/>
      <c r="AA28" s="74"/>
      <c r="AB28" s="75"/>
      <c r="AC28" s="76">
        <f t="shared" ref="AC28:AD28" si="17">SUM(E28,G28,I28,K28,M28,O28,Q28,S28,U28,W28,Y28,AA28)</f>
        <v>0</v>
      </c>
      <c r="AD28" s="76">
        <f t="shared" si="17"/>
        <v>0</v>
      </c>
      <c r="AE28" s="77">
        <f t="shared" si="14"/>
        <v>0</v>
      </c>
    </row>
    <row r="29" spans="2:31" ht="13.2" x14ac:dyDescent="0.25">
      <c r="B29" s="64" t="s">
        <v>37</v>
      </c>
      <c r="C29" s="71"/>
      <c r="D29" s="71"/>
      <c r="E29" s="72">
        <v>200</v>
      </c>
      <c r="F29" s="73"/>
      <c r="G29" s="72">
        <v>200</v>
      </c>
      <c r="H29" s="73"/>
      <c r="I29" s="72">
        <v>200</v>
      </c>
      <c r="J29" s="73"/>
      <c r="K29" s="72">
        <v>200</v>
      </c>
      <c r="L29" s="73"/>
      <c r="M29" s="72">
        <v>200</v>
      </c>
      <c r="N29" s="73"/>
      <c r="O29" s="72">
        <v>200</v>
      </c>
      <c r="P29" s="73"/>
      <c r="Q29" s="72">
        <v>200</v>
      </c>
      <c r="R29" s="73"/>
      <c r="S29" s="72">
        <v>200</v>
      </c>
      <c r="T29" s="73"/>
      <c r="U29" s="72">
        <v>200</v>
      </c>
      <c r="V29" s="73"/>
      <c r="W29" s="72">
        <v>200</v>
      </c>
      <c r="X29" s="73"/>
      <c r="Y29" s="72">
        <v>200</v>
      </c>
      <c r="Z29" s="73"/>
      <c r="AA29" s="74">
        <v>200</v>
      </c>
      <c r="AB29" s="75"/>
      <c r="AC29" s="76">
        <f t="shared" ref="AC29:AD29" si="18">SUM(E29,G29,I29,K29,M29,O29,Q29,S29,U29,W29,Y29,AA29)</f>
        <v>2400</v>
      </c>
      <c r="AD29" s="76">
        <f t="shared" si="18"/>
        <v>0</v>
      </c>
      <c r="AE29" s="77">
        <f t="shared" si="14"/>
        <v>2400</v>
      </c>
    </row>
    <row r="30" spans="2:31" ht="13.2" x14ac:dyDescent="0.25">
      <c r="B30" s="64" t="s">
        <v>38</v>
      </c>
      <c r="C30" s="71"/>
      <c r="D30" s="71"/>
      <c r="E30" s="72">
        <v>200</v>
      </c>
      <c r="F30" s="73"/>
      <c r="G30" s="72">
        <v>200</v>
      </c>
      <c r="H30" s="73"/>
      <c r="I30" s="72">
        <v>200</v>
      </c>
      <c r="J30" s="73"/>
      <c r="K30" s="72">
        <v>200</v>
      </c>
      <c r="L30" s="73"/>
      <c r="M30" s="72">
        <v>200</v>
      </c>
      <c r="N30" s="73"/>
      <c r="O30" s="72">
        <v>200</v>
      </c>
      <c r="P30" s="73"/>
      <c r="Q30" s="72">
        <v>200</v>
      </c>
      <c r="R30" s="73"/>
      <c r="S30" s="72">
        <v>200</v>
      </c>
      <c r="T30" s="73"/>
      <c r="U30" s="72">
        <v>200</v>
      </c>
      <c r="V30" s="73"/>
      <c r="W30" s="72">
        <v>200</v>
      </c>
      <c r="X30" s="73"/>
      <c r="Y30" s="72">
        <v>200</v>
      </c>
      <c r="Z30" s="73"/>
      <c r="AA30" s="74">
        <v>200</v>
      </c>
      <c r="AB30" s="75"/>
      <c r="AC30" s="76">
        <f t="shared" ref="AC30:AD30" si="19">SUM(E30,G30,I30,K30,M30,O30,Q30,S30,U30,W30,Y30,AA30)</f>
        <v>2400</v>
      </c>
      <c r="AD30" s="76">
        <f t="shared" si="19"/>
        <v>0</v>
      </c>
      <c r="AE30" s="77">
        <f t="shared" si="14"/>
        <v>2400</v>
      </c>
    </row>
    <row r="31" spans="2:31" ht="13.2" x14ac:dyDescent="0.25">
      <c r="B31" s="64" t="s">
        <v>39</v>
      </c>
      <c r="C31" s="71"/>
      <c r="D31" s="71"/>
      <c r="E31" s="72">
        <v>500</v>
      </c>
      <c r="F31" s="73"/>
      <c r="G31" s="72">
        <v>500</v>
      </c>
      <c r="H31" s="73"/>
      <c r="I31" s="72">
        <v>500</v>
      </c>
      <c r="J31" s="73"/>
      <c r="K31" s="72">
        <v>500</v>
      </c>
      <c r="L31" s="73"/>
      <c r="M31" s="72">
        <v>500</v>
      </c>
      <c r="N31" s="73"/>
      <c r="O31" s="72">
        <v>500</v>
      </c>
      <c r="P31" s="73"/>
      <c r="Q31" s="72">
        <v>500</v>
      </c>
      <c r="R31" s="73"/>
      <c r="S31" s="72">
        <v>500</v>
      </c>
      <c r="T31" s="73"/>
      <c r="U31" s="72">
        <v>500</v>
      </c>
      <c r="V31" s="73"/>
      <c r="W31" s="72">
        <v>500</v>
      </c>
      <c r="X31" s="73"/>
      <c r="Y31" s="72">
        <v>500</v>
      </c>
      <c r="Z31" s="73"/>
      <c r="AA31" s="74">
        <v>500</v>
      </c>
      <c r="AB31" s="78"/>
      <c r="AC31" s="76">
        <f t="shared" ref="AC31:AD31" si="20">SUM(E31,G31,I31,K31,M31,O31,Q31,S31,U31,W31,Y31,AA31)</f>
        <v>6000</v>
      </c>
      <c r="AD31" s="76">
        <f t="shared" si="20"/>
        <v>0</v>
      </c>
      <c r="AE31" s="77">
        <f t="shared" si="14"/>
        <v>6000</v>
      </c>
    </row>
    <row r="32" spans="2:31" ht="13.2" x14ac:dyDescent="0.25">
      <c r="B32" s="64" t="s">
        <v>40</v>
      </c>
      <c r="C32" s="71"/>
      <c r="D32" s="71"/>
      <c r="E32" s="72">
        <v>15</v>
      </c>
      <c r="F32" s="73"/>
      <c r="G32" s="72">
        <v>15</v>
      </c>
      <c r="H32" s="73"/>
      <c r="I32" s="72">
        <v>15</v>
      </c>
      <c r="J32" s="73"/>
      <c r="K32" s="72">
        <v>15</v>
      </c>
      <c r="L32" s="73"/>
      <c r="M32" s="72">
        <v>15</v>
      </c>
      <c r="N32" s="73"/>
      <c r="O32" s="72">
        <v>15</v>
      </c>
      <c r="P32" s="73"/>
      <c r="Q32" s="72">
        <v>15</v>
      </c>
      <c r="R32" s="73"/>
      <c r="S32" s="72">
        <v>15</v>
      </c>
      <c r="T32" s="73"/>
      <c r="U32" s="72">
        <v>15</v>
      </c>
      <c r="V32" s="73"/>
      <c r="W32" s="72">
        <v>15</v>
      </c>
      <c r="X32" s="73"/>
      <c r="Y32" s="72">
        <v>15</v>
      </c>
      <c r="Z32" s="73"/>
      <c r="AA32" s="74">
        <v>15</v>
      </c>
      <c r="AB32" s="75"/>
      <c r="AC32" s="76"/>
      <c r="AD32" s="76"/>
      <c r="AE32" s="77"/>
    </row>
    <row r="33" spans="2:31" ht="13.2" x14ac:dyDescent="0.25">
      <c r="B33" s="64" t="s">
        <v>41</v>
      </c>
      <c r="C33" s="71"/>
      <c r="D33" s="71"/>
      <c r="E33" s="72">
        <v>200</v>
      </c>
      <c r="F33" s="73"/>
      <c r="G33" s="72">
        <v>200</v>
      </c>
      <c r="H33" s="73"/>
      <c r="I33" s="72">
        <v>200</v>
      </c>
      <c r="J33" s="73"/>
      <c r="K33" s="72">
        <v>200</v>
      </c>
      <c r="L33" s="73"/>
      <c r="M33" s="72">
        <v>200</v>
      </c>
      <c r="N33" s="73"/>
      <c r="O33" s="72">
        <v>200</v>
      </c>
      <c r="P33" s="73"/>
      <c r="Q33" s="72">
        <v>200</v>
      </c>
      <c r="R33" s="73"/>
      <c r="S33" s="72">
        <v>200</v>
      </c>
      <c r="T33" s="73"/>
      <c r="U33" s="72">
        <v>200</v>
      </c>
      <c r="V33" s="73"/>
      <c r="W33" s="72">
        <v>200</v>
      </c>
      <c r="X33" s="73"/>
      <c r="Y33" s="72">
        <v>200</v>
      </c>
      <c r="Z33" s="73"/>
      <c r="AA33" s="72">
        <v>200</v>
      </c>
      <c r="AB33" s="75"/>
      <c r="AC33" s="76"/>
      <c r="AD33" s="76"/>
      <c r="AE33" s="77"/>
    </row>
    <row r="34" spans="2:31" ht="13.2" x14ac:dyDescent="0.25">
      <c r="B34" s="64" t="s">
        <v>42</v>
      </c>
      <c r="C34" s="71"/>
      <c r="D34" s="71"/>
      <c r="E34" s="72">
        <v>200</v>
      </c>
      <c r="F34" s="73"/>
      <c r="G34" s="72">
        <v>200</v>
      </c>
      <c r="H34" s="73"/>
      <c r="I34" s="72">
        <v>200</v>
      </c>
      <c r="J34" s="73"/>
      <c r="K34" s="72">
        <v>200</v>
      </c>
      <c r="L34" s="73"/>
      <c r="M34" s="72">
        <v>200</v>
      </c>
      <c r="N34" s="73"/>
      <c r="O34" s="72">
        <v>200</v>
      </c>
      <c r="P34" s="73"/>
      <c r="Q34" s="72">
        <v>200</v>
      </c>
      <c r="R34" s="73"/>
      <c r="S34" s="72">
        <v>200</v>
      </c>
      <c r="T34" s="73"/>
      <c r="U34" s="72">
        <v>200</v>
      </c>
      <c r="V34" s="73"/>
      <c r="W34" s="72">
        <v>200</v>
      </c>
      <c r="X34" s="73"/>
      <c r="Y34" s="72">
        <v>200</v>
      </c>
      <c r="Z34" s="73"/>
      <c r="AA34" s="74">
        <v>200</v>
      </c>
      <c r="AB34" s="75"/>
      <c r="AC34" s="76"/>
      <c r="AD34" s="76"/>
      <c r="AE34" s="77"/>
    </row>
    <row r="35" spans="2:31" ht="13.2" x14ac:dyDescent="0.25">
      <c r="B35" s="64"/>
      <c r="C35" s="71"/>
      <c r="D35" s="71"/>
      <c r="E35" s="72"/>
      <c r="F35" s="73"/>
      <c r="G35" s="72"/>
      <c r="H35" s="73"/>
      <c r="I35" s="72"/>
      <c r="J35" s="73"/>
      <c r="K35" s="72"/>
      <c r="L35" s="73"/>
      <c r="M35" s="72"/>
      <c r="N35" s="73"/>
      <c r="O35" s="72"/>
      <c r="P35" s="73"/>
      <c r="Q35" s="72"/>
      <c r="R35" s="73"/>
      <c r="S35" s="72"/>
      <c r="T35" s="73"/>
      <c r="U35" s="72"/>
      <c r="V35" s="73"/>
      <c r="W35" s="72"/>
      <c r="X35" s="73"/>
      <c r="Y35" s="72"/>
      <c r="Z35" s="73"/>
      <c r="AA35" s="74"/>
      <c r="AB35" s="75"/>
      <c r="AC35" s="76">
        <f t="shared" ref="AC35:AD35" si="21">SUM(E35,G35,I35,K35,M35,O35,Q35,S35,U35,W35,Y35,AA35)</f>
        <v>0</v>
      </c>
      <c r="AD35" s="76">
        <f t="shared" si="21"/>
        <v>0</v>
      </c>
      <c r="AE35" s="77">
        <f t="shared" ref="AE35:AE37" si="22">AC35-AD35</f>
        <v>0</v>
      </c>
    </row>
    <row r="36" spans="2:31" ht="20.399999999999999" x14ac:dyDescent="0.25">
      <c r="B36" s="64" t="s">
        <v>43</v>
      </c>
      <c r="C36" s="71"/>
      <c r="D36" s="71"/>
      <c r="E36" s="72">
        <v>300</v>
      </c>
      <c r="F36" s="73"/>
      <c r="G36" s="72">
        <v>300</v>
      </c>
      <c r="H36" s="73"/>
      <c r="I36" s="72">
        <v>300</v>
      </c>
      <c r="J36" s="73"/>
      <c r="K36" s="72">
        <v>300</v>
      </c>
      <c r="L36" s="73"/>
      <c r="M36" s="72">
        <v>300</v>
      </c>
      <c r="N36" s="73"/>
      <c r="O36" s="72">
        <v>300</v>
      </c>
      <c r="P36" s="73"/>
      <c r="Q36" s="72">
        <v>300</v>
      </c>
      <c r="R36" s="73"/>
      <c r="S36" s="72">
        <v>300</v>
      </c>
      <c r="T36" s="73"/>
      <c r="U36" s="72">
        <v>300</v>
      </c>
      <c r="V36" s="73"/>
      <c r="W36" s="72">
        <v>300</v>
      </c>
      <c r="X36" s="73"/>
      <c r="Y36" s="72">
        <v>300</v>
      </c>
      <c r="Z36" s="73"/>
      <c r="AA36" s="74">
        <v>300</v>
      </c>
      <c r="AB36" s="78"/>
      <c r="AC36" s="76">
        <f t="shared" ref="AC36:AD36" si="23">SUM(E36,G36,I36,K36,M36,O36,Q36,S36,U36,W36,Y36,AA36)</f>
        <v>3600</v>
      </c>
      <c r="AD36" s="76">
        <f t="shared" si="23"/>
        <v>0</v>
      </c>
      <c r="AE36" s="77">
        <f t="shared" si="22"/>
        <v>3600</v>
      </c>
    </row>
    <row r="37" spans="2:31" ht="13.2" x14ac:dyDescent="0.25">
      <c r="B37" s="64" t="s">
        <v>44</v>
      </c>
      <c r="C37" s="71"/>
      <c r="D37" s="71"/>
      <c r="E37" s="72">
        <v>1500</v>
      </c>
      <c r="F37" s="73"/>
      <c r="G37" s="72">
        <v>1500</v>
      </c>
      <c r="H37" s="73"/>
      <c r="I37" s="72">
        <v>1500</v>
      </c>
      <c r="J37" s="73"/>
      <c r="K37" s="72">
        <v>1500</v>
      </c>
      <c r="L37" s="73"/>
      <c r="M37" s="72">
        <v>1500</v>
      </c>
      <c r="N37" s="73"/>
      <c r="O37" s="72">
        <v>1500</v>
      </c>
      <c r="P37" s="73"/>
      <c r="Q37" s="72">
        <v>1500</v>
      </c>
      <c r="R37" s="73"/>
      <c r="S37" s="72">
        <v>1500</v>
      </c>
      <c r="T37" s="73"/>
      <c r="U37" s="72">
        <v>1500</v>
      </c>
      <c r="V37" s="73"/>
      <c r="W37" s="72">
        <v>1500</v>
      </c>
      <c r="X37" s="73"/>
      <c r="Y37" s="72">
        <v>1500</v>
      </c>
      <c r="Z37" s="73"/>
      <c r="AA37" s="74">
        <v>1500</v>
      </c>
      <c r="AB37" s="78"/>
      <c r="AC37" s="76">
        <f t="shared" ref="AC37:AD37" si="24">SUM(E37,G37,I37,K37,M37,O37,Q37,S37,U37,W37,Y37,AA37)</f>
        <v>18000</v>
      </c>
      <c r="AD37" s="76">
        <f t="shared" si="24"/>
        <v>0</v>
      </c>
      <c r="AE37" s="77">
        <f t="shared" si="22"/>
        <v>18000</v>
      </c>
    </row>
    <row r="38" spans="2:31" ht="13.2" x14ac:dyDescent="0.25">
      <c r="B38" s="64"/>
      <c r="C38" s="71"/>
      <c r="D38" s="71"/>
      <c r="E38" s="72"/>
      <c r="F38" s="73"/>
      <c r="G38" s="72"/>
      <c r="H38" s="73"/>
      <c r="I38" s="72"/>
      <c r="J38" s="73"/>
      <c r="K38" s="72"/>
      <c r="L38" s="73"/>
      <c r="M38" s="72"/>
      <c r="N38" s="73"/>
      <c r="O38" s="72"/>
      <c r="P38" s="73"/>
      <c r="Q38" s="72"/>
      <c r="R38" s="73"/>
      <c r="S38" s="72"/>
      <c r="T38" s="73"/>
      <c r="U38" s="72"/>
      <c r="V38" s="73"/>
      <c r="W38" s="72"/>
      <c r="X38" s="73"/>
      <c r="Y38" s="72"/>
      <c r="Z38" s="73"/>
      <c r="AA38" s="74"/>
      <c r="AB38" s="78"/>
      <c r="AC38" s="76"/>
      <c r="AD38" s="76"/>
      <c r="AE38" s="77"/>
    </row>
    <row r="39" spans="2:31" ht="13.2" x14ac:dyDescent="0.25">
      <c r="B39" s="64"/>
      <c r="C39" s="71"/>
      <c r="D39" s="71"/>
      <c r="E39" s="72"/>
      <c r="F39" s="73"/>
      <c r="G39" s="72"/>
      <c r="H39" s="73"/>
      <c r="I39" s="72"/>
      <c r="J39" s="73"/>
      <c r="K39" s="72"/>
      <c r="L39" s="73"/>
      <c r="M39" s="72"/>
      <c r="N39" s="73"/>
      <c r="O39" s="72"/>
      <c r="P39" s="73"/>
      <c r="Q39" s="72"/>
      <c r="R39" s="73"/>
      <c r="S39" s="72"/>
      <c r="T39" s="73"/>
      <c r="U39" s="72"/>
      <c r="V39" s="73"/>
      <c r="W39" s="72"/>
      <c r="X39" s="73"/>
      <c r="Y39" s="72"/>
      <c r="Z39" s="73"/>
      <c r="AA39" s="74"/>
      <c r="AB39" s="78"/>
      <c r="AC39" s="76">
        <f t="shared" ref="AC39:AD39" si="25">SUM(E39,G39,I39,K39,M39,O39,Q39,S39,U39,W39,Y39,AA39)</f>
        <v>0</v>
      </c>
      <c r="AD39" s="76">
        <f t="shared" si="25"/>
        <v>0</v>
      </c>
      <c r="AE39" s="77">
        <f>AC39-AD39</f>
        <v>0</v>
      </c>
    </row>
    <row r="40" spans="2:31" ht="13.2" x14ac:dyDescent="0.25">
      <c r="B40" s="64" t="s">
        <v>45</v>
      </c>
      <c r="C40" s="79"/>
      <c r="D40" s="80"/>
      <c r="E40" s="81"/>
      <c r="F40" s="82"/>
      <c r="G40" s="81"/>
      <c r="H40" s="82"/>
      <c r="I40" s="81"/>
      <c r="J40" s="82"/>
      <c r="K40" s="81"/>
      <c r="L40" s="82"/>
      <c r="M40" s="81"/>
      <c r="N40" s="82"/>
      <c r="O40" s="81"/>
      <c r="P40" s="82"/>
      <c r="Q40" s="81"/>
      <c r="R40" s="82"/>
      <c r="S40" s="81"/>
      <c r="T40" s="82"/>
      <c r="U40" s="81"/>
      <c r="V40" s="82"/>
      <c r="W40" s="81"/>
      <c r="X40" s="82"/>
      <c r="Y40" s="81"/>
      <c r="Z40" s="82"/>
      <c r="AA40" s="81"/>
      <c r="AB40" s="83"/>
      <c r="AC40" s="84"/>
      <c r="AD40" s="85"/>
      <c r="AE40" s="86"/>
    </row>
    <row r="41" spans="2:31" ht="13.2" x14ac:dyDescent="0.25">
      <c r="B41" s="64" t="s">
        <v>46</v>
      </c>
      <c r="C41" s="80"/>
      <c r="D41" s="80"/>
      <c r="E41" s="81">
        <v>8000</v>
      </c>
      <c r="F41" s="82"/>
      <c r="G41" s="81">
        <v>8000</v>
      </c>
      <c r="H41" s="82"/>
      <c r="I41" s="81">
        <v>8000</v>
      </c>
      <c r="J41" s="82"/>
      <c r="K41" s="81">
        <v>8000</v>
      </c>
      <c r="L41" s="82"/>
      <c r="M41" s="81">
        <v>8000</v>
      </c>
      <c r="N41" s="82"/>
      <c r="O41" s="81">
        <v>0</v>
      </c>
      <c r="P41" s="82"/>
      <c r="Q41" s="81">
        <v>0</v>
      </c>
      <c r="R41" s="82"/>
      <c r="S41" s="81">
        <v>8000</v>
      </c>
      <c r="T41" s="82"/>
      <c r="U41" s="81">
        <v>8000</v>
      </c>
      <c r="V41" s="82"/>
      <c r="W41" s="81">
        <v>8000</v>
      </c>
      <c r="X41" s="82"/>
      <c r="Y41" s="81">
        <v>8000</v>
      </c>
      <c r="Z41" s="82"/>
      <c r="AA41" s="81">
        <v>8000</v>
      </c>
      <c r="AB41" s="83"/>
      <c r="AC41" s="76">
        <f t="shared" ref="AC41:AC45" si="26">SUM(E41,G41,I41,K41,M41,O41,Q41,S41,U41,W41,Y41,AA41)</f>
        <v>80000</v>
      </c>
      <c r="AD41" s="85"/>
      <c r="AE41" s="77">
        <f t="shared" ref="AE41:AE45" si="27">AC41-AD41</f>
        <v>80000</v>
      </c>
    </row>
    <row r="42" spans="2:31" ht="13.2" x14ac:dyDescent="0.25">
      <c r="B42" s="64" t="s">
        <v>47</v>
      </c>
      <c r="C42" s="80"/>
      <c r="D42" s="80"/>
      <c r="E42" s="81">
        <v>2083</v>
      </c>
      <c r="F42" s="82"/>
      <c r="G42" s="81">
        <v>2083</v>
      </c>
      <c r="H42" s="82"/>
      <c r="I42" s="81">
        <v>2083</v>
      </c>
      <c r="J42" s="82"/>
      <c r="K42" s="81">
        <v>2083</v>
      </c>
      <c r="L42" s="82"/>
      <c r="M42" s="81">
        <v>2083</v>
      </c>
      <c r="N42" s="82"/>
      <c r="O42" s="81">
        <v>2083</v>
      </c>
      <c r="P42" s="82"/>
      <c r="Q42" s="81">
        <v>0</v>
      </c>
      <c r="R42" s="82"/>
      <c r="S42" s="81">
        <v>2083</v>
      </c>
      <c r="T42" s="82"/>
      <c r="U42" s="81">
        <v>2083</v>
      </c>
      <c r="V42" s="82"/>
      <c r="W42" s="81">
        <v>2083</v>
      </c>
      <c r="X42" s="82"/>
      <c r="Y42" s="81">
        <v>2083</v>
      </c>
      <c r="Z42" s="82"/>
      <c r="AA42" s="81">
        <v>2083</v>
      </c>
      <c r="AB42" s="83"/>
      <c r="AC42" s="76">
        <f t="shared" si="26"/>
        <v>22913</v>
      </c>
      <c r="AD42" s="85"/>
      <c r="AE42" s="77">
        <f t="shared" si="27"/>
        <v>22913</v>
      </c>
    </row>
    <row r="43" spans="2:31" ht="13.2" x14ac:dyDescent="0.25">
      <c r="B43" s="64" t="s">
        <v>48</v>
      </c>
      <c r="C43" s="80"/>
      <c r="D43" s="80"/>
      <c r="E43" s="81">
        <v>4545.45</v>
      </c>
      <c r="F43" s="82"/>
      <c r="G43" s="81">
        <v>4545.45</v>
      </c>
      <c r="H43" s="82"/>
      <c r="I43" s="81">
        <v>4545.45</v>
      </c>
      <c r="J43" s="82"/>
      <c r="K43" s="81">
        <v>4545.45</v>
      </c>
      <c r="L43" s="82"/>
      <c r="M43" s="81">
        <v>4545.45</v>
      </c>
      <c r="N43" s="82"/>
      <c r="O43" s="81">
        <v>0</v>
      </c>
      <c r="P43" s="82"/>
      <c r="Q43" s="81">
        <v>4545.45</v>
      </c>
      <c r="R43" s="82"/>
      <c r="S43" s="81">
        <v>4545.45</v>
      </c>
      <c r="T43" s="82"/>
      <c r="U43" s="81">
        <v>4545.45</v>
      </c>
      <c r="V43" s="82"/>
      <c r="W43" s="81">
        <v>4545.45</v>
      </c>
      <c r="X43" s="82"/>
      <c r="Y43" s="81">
        <v>4545.45</v>
      </c>
      <c r="Z43" s="82"/>
      <c r="AA43" s="81">
        <v>4545.45</v>
      </c>
      <c r="AB43" s="83"/>
      <c r="AC43" s="76">
        <f t="shared" si="26"/>
        <v>49999.94999999999</v>
      </c>
      <c r="AD43" s="85"/>
      <c r="AE43" s="77">
        <f t="shared" si="27"/>
        <v>49999.94999999999</v>
      </c>
    </row>
    <row r="44" spans="2:31" ht="13.2" x14ac:dyDescent="0.25">
      <c r="B44" s="64" t="s">
        <v>49</v>
      </c>
      <c r="C44" s="80"/>
      <c r="D44" s="80"/>
      <c r="E44" s="81">
        <v>500</v>
      </c>
      <c r="F44" s="82"/>
      <c r="G44" s="81">
        <v>500</v>
      </c>
      <c r="H44" s="82"/>
      <c r="I44" s="81">
        <v>500</v>
      </c>
      <c r="J44" s="82"/>
      <c r="K44" s="81">
        <v>500</v>
      </c>
      <c r="L44" s="82"/>
      <c r="M44" s="81">
        <v>500</v>
      </c>
      <c r="N44" s="82"/>
      <c r="O44" s="81">
        <v>500</v>
      </c>
      <c r="P44" s="82"/>
      <c r="Q44" s="81">
        <v>500</v>
      </c>
      <c r="R44" s="82"/>
      <c r="S44" s="81">
        <v>500</v>
      </c>
      <c r="T44" s="82"/>
      <c r="U44" s="81">
        <v>500</v>
      </c>
      <c r="V44" s="82"/>
      <c r="W44" s="81">
        <v>500</v>
      </c>
      <c r="X44" s="82"/>
      <c r="Y44" s="81">
        <v>500</v>
      </c>
      <c r="Z44" s="82"/>
      <c r="AA44" s="81">
        <v>500</v>
      </c>
      <c r="AB44" s="83"/>
      <c r="AC44" s="76">
        <f t="shared" si="26"/>
        <v>6000</v>
      </c>
      <c r="AD44" s="85"/>
      <c r="AE44" s="77">
        <f t="shared" si="27"/>
        <v>6000</v>
      </c>
    </row>
    <row r="45" spans="2:31" ht="13.2" x14ac:dyDescent="0.25">
      <c r="B45" s="64" t="s">
        <v>50</v>
      </c>
      <c r="C45" s="80"/>
      <c r="D45" s="80"/>
      <c r="E45" s="81">
        <v>520</v>
      </c>
      <c r="F45" s="82"/>
      <c r="G45" s="81">
        <v>520</v>
      </c>
      <c r="H45" s="82"/>
      <c r="I45" s="81">
        <v>520</v>
      </c>
      <c r="J45" s="82"/>
      <c r="K45" s="81">
        <v>520</v>
      </c>
      <c r="L45" s="82"/>
      <c r="M45" s="81">
        <v>520</v>
      </c>
      <c r="N45" s="82"/>
      <c r="O45" s="81">
        <v>0</v>
      </c>
      <c r="P45" s="82"/>
      <c r="Q45" s="81">
        <v>0</v>
      </c>
      <c r="R45" s="82"/>
      <c r="S45" s="81">
        <v>520</v>
      </c>
      <c r="T45" s="82"/>
      <c r="U45" s="81">
        <v>520</v>
      </c>
      <c r="V45" s="82"/>
      <c r="W45" s="81">
        <v>520</v>
      </c>
      <c r="X45" s="82"/>
      <c r="Y45" s="81">
        <v>520</v>
      </c>
      <c r="Z45" s="82"/>
      <c r="AA45" s="81">
        <v>520</v>
      </c>
      <c r="AB45" s="83"/>
      <c r="AC45" s="76">
        <f t="shared" si="26"/>
        <v>5200</v>
      </c>
      <c r="AD45" s="85"/>
      <c r="AE45" s="77">
        <f t="shared" si="27"/>
        <v>5200</v>
      </c>
    </row>
    <row r="46" spans="2:31" ht="13.2" x14ac:dyDescent="0.25">
      <c r="B46" s="64"/>
      <c r="C46" s="80"/>
      <c r="D46" s="80"/>
      <c r="E46" s="81"/>
      <c r="F46" s="82"/>
      <c r="G46" s="81"/>
      <c r="H46" s="82"/>
      <c r="I46" s="81"/>
      <c r="J46" s="82"/>
      <c r="K46" s="81"/>
      <c r="L46" s="82"/>
      <c r="M46" s="81"/>
      <c r="N46" s="82"/>
      <c r="O46" s="81"/>
      <c r="P46" s="82"/>
      <c r="Q46" s="81"/>
      <c r="R46" s="82"/>
      <c r="S46" s="81"/>
      <c r="T46" s="82"/>
      <c r="U46" s="81"/>
      <c r="V46" s="82"/>
      <c r="W46" s="81"/>
      <c r="X46" s="82"/>
      <c r="Y46" s="81"/>
      <c r="Z46" s="82"/>
      <c r="AA46" s="81"/>
      <c r="AB46" s="83"/>
      <c r="AC46" s="84"/>
      <c r="AD46" s="85"/>
      <c r="AE46" s="86"/>
    </row>
    <row r="47" spans="2:31" ht="13.2" x14ac:dyDescent="0.25">
      <c r="B47" s="64" t="s">
        <v>51</v>
      </c>
      <c r="C47" s="80"/>
      <c r="D47" s="80"/>
      <c r="E47" s="81">
        <v>4000</v>
      </c>
      <c r="F47" s="82"/>
      <c r="G47" s="81">
        <v>4000</v>
      </c>
      <c r="H47" s="82"/>
      <c r="I47" s="81">
        <v>4000</v>
      </c>
      <c r="J47" s="82"/>
      <c r="K47" s="81">
        <v>4000</v>
      </c>
      <c r="L47" s="82"/>
      <c r="M47" s="81">
        <v>4000</v>
      </c>
      <c r="N47" s="82"/>
      <c r="O47" s="81">
        <v>4000</v>
      </c>
      <c r="P47" s="82"/>
      <c r="Q47" s="81">
        <v>4000</v>
      </c>
      <c r="R47" s="82"/>
      <c r="S47" s="81">
        <v>4000</v>
      </c>
      <c r="T47" s="82"/>
      <c r="U47" s="81">
        <v>4000</v>
      </c>
      <c r="V47" s="82"/>
      <c r="W47" s="81">
        <v>4000</v>
      </c>
      <c r="X47" s="82"/>
      <c r="Y47" s="81">
        <v>4000</v>
      </c>
      <c r="Z47" s="82"/>
      <c r="AA47" s="81">
        <v>4000</v>
      </c>
      <c r="AB47" s="83"/>
      <c r="AC47" s="76">
        <f t="shared" ref="AC47:AC48" si="28">SUM(E47,G47,I47,K47,M47,O47,Q47,S47,U47,W47,Y47,AA47)</f>
        <v>48000</v>
      </c>
      <c r="AD47" s="85"/>
      <c r="AE47" s="77">
        <f t="shared" ref="AE47:AE48" si="29">AC47-AD47</f>
        <v>48000</v>
      </c>
    </row>
    <row r="48" spans="2:31" ht="13.2" x14ac:dyDescent="0.25">
      <c r="B48" s="64" t="s">
        <v>52</v>
      </c>
      <c r="C48" s="80"/>
      <c r="D48" s="80"/>
      <c r="E48" s="81">
        <v>2500</v>
      </c>
      <c r="F48" s="81"/>
      <c r="G48" s="81"/>
      <c r="H48" s="81"/>
      <c r="I48" s="81"/>
      <c r="J48" s="81"/>
      <c r="K48" s="81">
        <v>2500</v>
      </c>
      <c r="L48" s="81"/>
      <c r="M48" s="81"/>
      <c r="N48" s="81"/>
      <c r="O48" s="81"/>
      <c r="P48" s="81"/>
      <c r="Q48" s="81">
        <v>2500</v>
      </c>
      <c r="R48" s="81"/>
      <c r="S48" s="81"/>
      <c r="T48" s="81"/>
      <c r="U48" s="81"/>
      <c r="V48" s="81"/>
      <c r="W48" s="81">
        <v>2500</v>
      </c>
      <c r="X48" s="81"/>
      <c r="Y48" s="81"/>
      <c r="Z48" s="81"/>
      <c r="AA48" s="87">
        <v>2500</v>
      </c>
      <c r="AB48" s="87">
        <f>SUM(AB25:AB39)</f>
        <v>0</v>
      </c>
      <c r="AC48" s="76">
        <f t="shared" si="28"/>
        <v>12500</v>
      </c>
      <c r="AD48" s="85">
        <f>SUM(AD25:AD39)</f>
        <v>0</v>
      </c>
      <c r="AE48" s="77">
        <f t="shared" si="29"/>
        <v>12500</v>
      </c>
    </row>
    <row r="50" spans="2:31" ht="27" customHeight="1" x14ac:dyDescent="0.25">
      <c r="B50" s="64"/>
      <c r="C50" s="80">
        <v>180000</v>
      </c>
      <c r="D50" s="80" t="s">
        <v>53</v>
      </c>
      <c r="E50" s="72"/>
      <c r="F50" s="73"/>
      <c r="G50" s="72"/>
      <c r="H50" s="73"/>
      <c r="I50" s="72"/>
      <c r="J50" s="73"/>
      <c r="K50" s="72"/>
      <c r="L50" s="73"/>
      <c r="M50" s="72"/>
      <c r="N50" s="73"/>
      <c r="O50" s="72"/>
      <c r="P50" s="73"/>
      <c r="Q50" s="72"/>
      <c r="R50" s="73"/>
      <c r="S50" s="72"/>
      <c r="T50" s="73"/>
      <c r="U50" s="72"/>
      <c r="V50" s="73"/>
      <c r="W50" s="72"/>
      <c r="X50" s="73"/>
      <c r="Y50" s="72"/>
      <c r="Z50" s="73"/>
      <c r="AA50" s="89"/>
      <c r="AB50" s="78"/>
      <c r="AC50" s="76">
        <f t="shared" ref="AC50:AD50" si="30">SUM(E50,G50,I50,K50,M50,O50,Q50,S50,U50,W50,Y50,AA50)</f>
        <v>0</v>
      </c>
      <c r="AD50" s="76">
        <f t="shared" si="30"/>
        <v>0</v>
      </c>
      <c r="AE50" s="77">
        <f t="shared" ref="AE50:AE52" si="31">AC50-AD50</f>
        <v>0</v>
      </c>
    </row>
    <row r="51" spans="2:31" ht="30.6" customHeight="1" x14ac:dyDescent="0.25">
      <c r="B51" s="64"/>
      <c r="C51" s="80">
        <v>68000</v>
      </c>
      <c r="D51" s="80" t="s">
        <v>54</v>
      </c>
      <c r="E51" s="72"/>
      <c r="F51" s="73"/>
      <c r="G51" s="72"/>
      <c r="H51" s="73"/>
      <c r="I51" s="72"/>
      <c r="J51" s="73"/>
      <c r="K51" s="72"/>
      <c r="L51" s="73"/>
      <c r="M51" s="72"/>
      <c r="N51" s="73"/>
      <c r="O51" s="72"/>
      <c r="P51" s="73"/>
      <c r="Q51" s="72"/>
      <c r="R51" s="73"/>
      <c r="S51" s="72"/>
      <c r="T51" s="73"/>
      <c r="U51" s="72"/>
      <c r="V51" s="73"/>
      <c r="W51" s="72"/>
      <c r="X51" s="73"/>
      <c r="Y51" s="72"/>
      <c r="Z51" s="73"/>
      <c r="AA51" s="89"/>
      <c r="AB51" s="78"/>
      <c r="AC51" s="76">
        <f t="shared" ref="AC51:AD51" si="32">SUM(E51,G51,I51,K51,M51,O51,Q51,S51,U51,W51,Y51,AA51)</f>
        <v>0</v>
      </c>
      <c r="AD51" s="76">
        <f t="shared" si="32"/>
        <v>0</v>
      </c>
      <c r="AE51" s="77">
        <f t="shared" si="31"/>
        <v>0</v>
      </c>
    </row>
    <row r="52" spans="2:31" ht="13.2" x14ac:dyDescent="0.25">
      <c r="B52" s="64"/>
      <c r="C52" s="80">
        <v>55000</v>
      </c>
      <c r="D52" s="80"/>
      <c r="E52" s="72"/>
      <c r="F52" s="73"/>
      <c r="G52" s="72"/>
      <c r="H52" s="73"/>
      <c r="I52" s="72"/>
      <c r="J52" s="73"/>
      <c r="K52" s="72"/>
      <c r="L52" s="73"/>
      <c r="M52" s="72"/>
      <c r="N52" s="73"/>
      <c r="O52" s="72"/>
      <c r="P52" s="73"/>
      <c r="Q52" s="72"/>
      <c r="R52" s="73"/>
      <c r="S52" s="72"/>
      <c r="T52" s="73"/>
      <c r="U52" s="72"/>
      <c r="V52" s="73"/>
      <c r="W52" s="72"/>
      <c r="X52" s="73"/>
      <c r="Y52" s="72"/>
      <c r="Z52" s="73"/>
      <c r="AA52" s="89"/>
      <c r="AB52" s="78"/>
      <c r="AC52" s="76">
        <f t="shared" ref="AC52:AD52" si="33">SUM(E52,G52,I52,K52,M52,O52,Q52,S52,U52,W52,Y52,AA52)</f>
        <v>0</v>
      </c>
      <c r="AD52" s="76">
        <f t="shared" si="33"/>
        <v>0</v>
      </c>
      <c r="AE52" s="77">
        <f t="shared" si="31"/>
        <v>0</v>
      </c>
    </row>
    <row r="53" spans="2:31" ht="13.2" x14ac:dyDescent="0.25">
      <c r="B53" s="64"/>
      <c r="C53" s="80">
        <v>5000</v>
      </c>
      <c r="D53" s="80"/>
      <c r="E53" s="81"/>
      <c r="F53" s="88"/>
      <c r="G53" s="81"/>
      <c r="H53" s="88"/>
      <c r="I53" s="81"/>
      <c r="J53" s="88"/>
      <c r="K53" s="81"/>
      <c r="L53" s="88"/>
      <c r="M53" s="81"/>
      <c r="N53" s="88"/>
      <c r="O53" s="81"/>
      <c r="P53" s="88"/>
      <c r="Q53" s="81"/>
      <c r="R53" s="88"/>
      <c r="S53" s="81"/>
      <c r="T53" s="88"/>
      <c r="U53" s="81"/>
      <c r="V53" s="88"/>
      <c r="W53" s="81"/>
      <c r="X53" s="88"/>
      <c r="Y53" s="81"/>
      <c r="Z53" s="88"/>
      <c r="AA53" s="87"/>
      <c r="AB53" s="90"/>
      <c r="AC53" s="84"/>
      <c r="AD53" s="85"/>
      <c r="AE53" s="86"/>
    </row>
    <row r="54" spans="2:31" ht="13.2" x14ac:dyDescent="0.25">
      <c r="B54" s="64"/>
      <c r="C54" s="80"/>
      <c r="D54" s="80"/>
      <c r="E54" s="81"/>
      <c r="F54" s="88"/>
      <c r="G54" s="81"/>
      <c r="H54" s="88"/>
      <c r="I54" s="81"/>
      <c r="J54" s="88"/>
      <c r="K54" s="81"/>
      <c r="L54" s="88"/>
      <c r="M54" s="81"/>
      <c r="N54" s="88"/>
      <c r="O54" s="81"/>
      <c r="P54" s="88"/>
      <c r="Q54" s="81"/>
      <c r="R54" s="88"/>
      <c r="S54" s="81"/>
      <c r="T54" s="88"/>
      <c r="U54" s="81"/>
      <c r="V54" s="88"/>
      <c r="W54" s="81"/>
      <c r="X54" s="88"/>
      <c r="Y54" s="81"/>
      <c r="Z54" s="88"/>
      <c r="AA54" s="87">
        <f t="shared" ref="AA54:AE54" si="34">SUM(AA50:AA52)</f>
        <v>0</v>
      </c>
      <c r="AB54" s="90">
        <f t="shared" si="34"/>
        <v>0</v>
      </c>
      <c r="AC54" s="84">
        <f t="shared" si="34"/>
        <v>0</v>
      </c>
      <c r="AD54" s="85">
        <f t="shared" si="34"/>
        <v>0</v>
      </c>
      <c r="AE54" s="86">
        <f t="shared" si="34"/>
        <v>0</v>
      </c>
    </row>
    <row r="55" spans="2:31" ht="13.2" x14ac:dyDescent="0.25">
      <c r="C55" s="80"/>
      <c r="D55" s="80"/>
      <c r="E55" s="74"/>
      <c r="F55" s="91"/>
      <c r="G55" s="74"/>
      <c r="H55" s="91"/>
      <c r="I55" s="74"/>
      <c r="J55" s="91"/>
      <c r="K55" s="74"/>
      <c r="L55" s="91"/>
      <c r="M55" s="74"/>
      <c r="N55" s="91"/>
      <c r="O55" s="74"/>
      <c r="P55" s="91"/>
      <c r="Q55" s="74"/>
      <c r="R55" s="91"/>
      <c r="S55" s="74"/>
      <c r="T55" s="91"/>
      <c r="U55" s="74"/>
      <c r="V55" s="91"/>
      <c r="W55" s="74"/>
      <c r="X55" s="91"/>
      <c r="Y55" s="74"/>
      <c r="Z55" s="91"/>
      <c r="AA55" s="89"/>
      <c r="AB55" s="78"/>
      <c r="AC55" s="68"/>
      <c r="AD55" s="69"/>
      <c r="AE55" s="70"/>
    </row>
    <row r="56" spans="2:31" ht="13.2" x14ac:dyDescent="0.25">
      <c r="C56" s="80"/>
      <c r="D56" s="80"/>
      <c r="E56" s="72"/>
      <c r="F56" s="73"/>
      <c r="G56" s="72"/>
      <c r="H56" s="73"/>
      <c r="I56" s="72"/>
      <c r="J56" s="73"/>
      <c r="K56" s="72"/>
      <c r="L56" s="73"/>
      <c r="M56" s="72"/>
      <c r="N56" s="73"/>
      <c r="O56" s="72"/>
      <c r="P56" s="73"/>
      <c r="Q56" s="72"/>
      <c r="R56" s="73"/>
      <c r="S56" s="72"/>
      <c r="T56" s="73"/>
      <c r="U56" s="72"/>
      <c r="V56" s="73"/>
      <c r="W56" s="72"/>
      <c r="X56" s="73"/>
      <c r="Y56" s="72"/>
      <c r="Z56" s="73"/>
      <c r="AA56" s="89"/>
      <c r="AB56" s="78"/>
      <c r="AC56" s="76">
        <f t="shared" ref="AC56:AD56" si="35">SUM(E56,G56,I56,K56,M56,O56,Q56,S56,U56,W56,Y56,AA56)</f>
        <v>0</v>
      </c>
      <c r="AD56" s="76">
        <f t="shared" si="35"/>
        <v>0</v>
      </c>
      <c r="AE56" s="77">
        <f t="shared" ref="AE56:AE58" si="36">AC56-AD56</f>
        <v>0</v>
      </c>
    </row>
    <row r="57" spans="2:31" ht="13.2" x14ac:dyDescent="0.25">
      <c r="C57" s="80"/>
      <c r="D57" s="80"/>
      <c r="E57" s="72"/>
      <c r="F57" s="73"/>
      <c r="G57" s="72"/>
      <c r="H57" s="73"/>
      <c r="I57" s="72"/>
      <c r="J57" s="73"/>
      <c r="K57" s="72"/>
      <c r="L57" s="73"/>
      <c r="M57" s="72"/>
      <c r="N57" s="73"/>
      <c r="O57" s="72"/>
      <c r="P57" s="73"/>
      <c r="Q57" s="72"/>
      <c r="R57" s="73"/>
      <c r="S57" s="72"/>
      <c r="T57" s="73"/>
      <c r="U57" s="72"/>
      <c r="V57" s="73"/>
      <c r="W57" s="72"/>
      <c r="X57" s="73"/>
      <c r="Y57" s="72"/>
      <c r="Z57" s="73"/>
      <c r="AA57" s="89"/>
      <c r="AB57" s="78"/>
      <c r="AC57" s="76">
        <f t="shared" ref="AC57:AD57" si="37">SUM(E57,G57,I57,K57,M57,O57,Q57,S57,U57,W57,Y57,AA57)</f>
        <v>0</v>
      </c>
      <c r="AD57" s="76">
        <f t="shared" si="37"/>
        <v>0</v>
      </c>
      <c r="AE57" s="77">
        <f t="shared" si="36"/>
        <v>0</v>
      </c>
    </row>
    <row r="58" spans="2:31" ht="13.2" x14ac:dyDescent="0.25">
      <c r="C58" s="80"/>
      <c r="D58" s="80"/>
      <c r="E58" s="72"/>
      <c r="F58" s="73"/>
      <c r="G58" s="72"/>
      <c r="H58" s="73"/>
      <c r="I58" s="72"/>
      <c r="J58" s="73"/>
      <c r="K58" s="72"/>
      <c r="L58" s="73"/>
      <c r="M58" s="72"/>
      <c r="N58" s="73"/>
      <c r="O58" s="72"/>
      <c r="P58" s="73"/>
      <c r="Q58" s="72"/>
      <c r="R58" s="73"/>
      <c r="S58" s="72"/>
      <c r="T58" s="73"/>
      <c r="U58" s="72"/>
      <c r="V58" s="73"/>
      <c r="W58" s="72"/>
      <c r="X58" s="73"/>
      <c r="Y58" s="72"/>
      <c r="Z58" s="73"/>
      <c r="AA58" s="89"/>
      <c r="AB58" s="78"/>
      <c r="AC58" s="76">
        <f t="shared" ref="AC58:AD58" si="38">SUM(E58,G58,I58,K58,M58,O58,Q58,S58,U58,W58,Y58,AA58)</f>
        <v>0</v>
      </c>
      <c r="AD58" s="76">
        <f t="shared" si="38"/>
        <v>0</v>
      </c>
      <c r="AE58" s="77">
        <f t="shared" si="36"/>
        <v>0</v>
      </c>
    </row>
    <row r="59" spans="2:31" ht="13.2" x14ac:dyDescent="0.25">
      <c r="B59" s="64"/>
      <c r="C59" s="80"/>
      <c r="D59" s="80"/>
      <c r="E59" s="81">
        <f t="shared" ref="E59:AE59" si="39">SUM(E56:E58)</f>
        <v>0</v>
      </c>
      <c r="F59" s="88">
        <f t="shared" si="39"/>
        <v>0</v>
      </c>
      <c r="G59" s="81">
        <f t="shared" si="39"/>
        <v>0</v>
      </c>
      <c r="H59" s="88">
        <f t="shared" si="39"/>
        <v>0</v>
      </c>
      <c r="I59" s="81">
        <f t="shared" si="39"/>
        <v>0</v>
      </c>
      <c r="J59" s="88">
        <f t="shared" si="39"/>
        <v>0</v>
      </c>
      <c r="K59" s="81">
        <f t="shared" si="39"/>
        <v>0</v>
      </c>
      <c r="L59" s="88">
        <f t="shared" si="39"/>
        <v>0</v>
      </c>
      <c r="M59" s="81">
        <f t="shared" si="39"/>
        <v>0</v>
      </c>
      <c r="N59" s="88">
        <f t="shared" si="39"/>
        <v>0</v>
      </c>
      <c r="O59" s="81">
        <f t="shared" si="39"/>
        <v>0</v>
      </c>
      <c r="P59" s="88">
        <f t="shared" si="39"/>
        <v>0</v>
      </c>
      <c r="Q59" s="81">
        <f t="shared" si="39"/>
        <v>0</v>
      </c>
      <c r="R59" s="88">
        <f t="shared" si="39"/>
        <v>0</v>
      </c>
      <c r="S59" s="81">
        <f t="shared" si="39"/>
        <v>0</v>
      </c>
      <c r="T59" s="88">
        <f t="shared" si="39"/>
        <v>0</v>
      </c>
      <c r="U59" s="81">
        <f t="shared" si="39"/>
        <v>0</v>
      </c>
      <c r="V59" s="88">
        <f t="shared" si="39"/>
        <v>0</v>
      </c>
      <c r="W59" s="81">
        <f t="shared" si="39"/>
        <v>0</v>
      </c>
      <c r="X59" s="88">
        <f t="shared" si="39"/>
        <v>0</v>
      </c>
      <c r="Y59" s="81">
        <f t="shared" si="39"/>
        <v>0</v>
      </c>
      <c r="Z59" s="88">
        <f t="shared" si="39"/>
        <v>0</v>
      </c>
      <c r="AA59" s="87">
        <f t="shared" si="39"/>
        <v>0</v>
      </c>
      <c r="AB59" s="90">
        <f t="shared" si="39"/>
        <v>0</v>
      </c>
      <c r="AC59" s="84">
        <f t="shared" si="39"/>
        <v>0</v>
      </c>
      <c r="AD59" s="85">
        <f t="shared" si="39"/>
        <v>0</v>
      </c>
      <c r="AE59" s="86">
        <f t="shared" si="39"/>
        <v>0</v>
      </c>
    </row>
    <row r="60" spans="2:31" ht="13.2" x14ac:dyDescent="0.25">
      <c r="B60" s="49" t="s">
        <v>30</v>
      </c>
      <c r="C60" s="92">
        <f>SUM(C25:C48)</f>
        <v>0</v>
      </c>
      <c r="D60" s="92">
        <f>SUM(D25:D58)</f>
        <v>0</v>
      </c>
      <c r="E60" s="93">
        <f>SUM(E25:E54)</f>
        <v>26213.45</v>
      </c>
      <c r="F60" s="94">
        <f>SUM(F48,F54,F59)</f>
        <v>0</v>
      </c>
      <c r="G60" s="93">
        <f>SUM(G25:G48)</f>
        <v>23713.45</v>
      </c>
      <c r="H60" s="94">
        <f>SUM(H48,H54,H59)</f>
        <v>0</v>
      </c>
      <c r="I60" s="93">
        <f>SUM(I25:I48)</f>
        <v>23713.45</v>
      </c>
      <c r="J60" s="94">
        <f>SUM(J48,J54,J59)</f>
        <v>0</v>
      </c>
      <c r="K60" s="93">
        <f>SUM(K25:K48)</f>
        <v>26213.45</v>
      </c>
      <c r="L60" s="94">
        <f>SUM(L48,L54,L59)</f>
        <v>0</v>
      </c>
      <c r="M60" s="93">
        <f>SUM(M25:M48)</f>
        <v>23713.45</v>
      </c>
      <c r="N60" s="94">
        <f>SUM(N48,N54,N59)</f>
        <v>0</v>
      </c>
      <c r="O60" s="93">
        <f>SUM(O25:O48)</f>
        <v>10648</v>
      </c>
      <c r="P60" s="94">
        <f>SUM(P48,P54,P59)</f>
        <v>0</v>
      </c>
      <c r="Q60" s="93">
        <f>SUM(Q25:Q48)</f>
        <v>22460.45</v>
      </c>
      <c r="R60" s="94">
        <f>SUM(R48,R54,R59)</f>
        <v>0</v>
      </c>
      <c r="S60" s="93">
        <f>SUM(S25:S48)</f>
        <v>23713.45</v>
      </c>
      <c r="T60" s="94">
        <f>SUM(T48,T54,T59)</f>
        <v>0</v>
      </c>
      <c r="U60" s="93">
        <f>SUM(U25:U48)</f>
        <v>23713.45</v>
      </c>
      <c r="V60" s="94">
        <f>SUM(V48,V54,V59)</f>
        <v>0</v>
      </c>
      <c r="W60" s="93">
        <f>SUM(W25:W48)</f>
        <v>26213.45</v>
      </c>
      <c r="X60" s="94">
        <f>SUM(X48,X54,X59)</f>
        <v>0</v>
      </c>
      <c r="Y60" s="93">
        <f>SUM(Y25:Y48)</f>
        <v>23713.45</v>
      </c>
      <c r="Z60" s="94">
        <f>SUM(Z48,Z54,Z59)</f>
        <v>0</v>
      </c>
      <c r="AA60" s="93">
        <f>SUM(AA25:AA48)</f>
        <v>26213.45</v>
      </c>
      <c r="AB60" s="90">
        <f>SUM(AB48,AB54,AB59)</f>
        <v>0</v>
      </c>
      <c r="AC60" s="95">
        <f t="shared" ref="AC60:AE60" si="40">SUM(AC25:AC59)</f>
        <v>275262.94999999995</v>
      </c>
      <c r="AD60" s="95">
        <f t="shared" si="40"/>
        <v>0</v>
      </c>
      <c r="AE60" s="95">
        <f t="shared" si="40"/>
        <v>275262.94999999995</v>
      </c>
    </row>
    <row r="61" spans="2:31" ht="13.2" x14ac:dyDescent="0.25">
      <c r="B61" s="96"/>
      <c r="C61" s="96"/>
      <c r="D61" s="96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</row>
    <row r="62" spans="2:31" ht="25.5" customHeight="1" x14ac:dyDescent="0.25">
      <c r="B62" s="129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</row>
    <row r="63" spans="2:31" ht="13.2" x14ac:dyDescent="0.25">
      <c r="B63" s="1"/>
      <c r="C63" s="1"/>
      <c r="D63" s="1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</row>
    <row r="64" spans="2:31" ht="52.8" x14ac:dyDescent="0.25">
      <c r="B64" s="1"/>
      <c r="C64" s="1"/>
      <c r="D64" s="1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9" t="s">
        <v>55</v>
      </c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</row>
    <row r="66" spans="15:16" ht="26.4" x14ac:dyDescent="0.25">
      <c r="O66" s="98" t="s">
        <v>56</v>
      </c>
      <c r="P66" s="98" t="s">
        <v>57</v>
      </c>
    </row>
    <row r="67" spans="15:16" ht="13.2" x14ac:dyDescent="0.25">
      <c r="O67" s="98"/>
      <c r="P67" s="98"/>
    </row>
    <row r="68" spans="15:16" ht="26.4" x14ac:dyDescent="0.25">
      <c r="O68" s="98" t="s">
        <v>58</v>
      </c>
      <c r="P68" s="98"/>
    </row>
    <row r="69" spans="15:16" ht="13.2" x14ac:dyDescent="0.25">
      <c r="O69" s="98"/>
      <c r="P69" s="98"/>
    </row>
    <row r="70" spans="15:16" ht="39.6" x14ac:dyDescent="0.25">
      <c r="O70" s="98" t="s">
        <v>59</v>
      </c>
      <c r="P70" s="98"/>
    </row>
  </sheetData>
  <mergeCells count="42">
    <mergeCell ref="K22:L22"/>
    <mergeCell ref="M22:N22"/>
    <mergeCell ref="AC22:AE22"/>
    <mergeCell ref="B62:AE62"/>
    <mergeCell ref="O22:P22"/>
    <mergeCell ref="Q22:R22"/>
    <mergeCell ref="S22:T22"/>
    <mergeCell ref="U22:V22"/>
    <mergeCell ref="W22:X22"/>
    <mergeCell ref="Y22:Z22"/>
    <mergeCell ref="AA22:AB22"/>
    <mergeCell ref="E10:F10"/>
    <mergeCell ref="C22:D22"/>
    <mergeCell ref="E22:F22"/>
    <mergeCell ref="G22:H22"/>
    <mergeCell ref="I22:J22"/>
    <mergeCell ref="G10:H10"/>
    <mergeCell ref="I10:J10"/>
    <mergeCell ref="K10:L10"/>
    <mergeCell ref="M10:N10"/>
    <mergeCell ref="S10:T10"/>
    <mergeCell ref="O4:P4"/>
    <mergeCell ref="AC4:AE4"/>
    <mergeCell ref="O10:P10"/>
    <mergeCell ref="Q10:R10"/>
    <mergeCell ref="U10:V10"/>
    <mergeCell ref="W10:X10"/>
    <mergeCell ref="Y10:Z10"/>
    <mergeCell ref="AA10:AB10"/>
    <mergeCell ref="AC10:AE10"/>
    <mergeCell ref="Q4:R4"/>
    <mergeCell ref="S4:T4"/>
    <mergeCell ref="U4:V4"/>
    <mergeCell ref="W4:X4"/>
    <mergeCell ref="Y4:Z4"/>
    <mergeCell ref="AA4:AB4"/>
    <mergeCell ref="AB2:AE2"/>
    <mergeCell ref="E4:F4"/>
    <mergeCell ref="G4:H4"/>
    <mergeCell ref="I4:J4"/>
    <mergeCell ref="K4:L4"/>
    <mergeCell ref="M4:N4"/>
  </mergeCells>
  <hyperlinks>
    <hyperlink ref="AB2" r:id="rId1" xr:uid="{00000000-0004-0000-0000-000000000000}"/>
    <hyperlink ref="AJ2" r:id="rId2" display="https://www.smartsheet.com/?trp=8539&amp;lx=evuPAIpWo3g7Gy4DYUPbsw&amp;lpa=top-pm-excel-project-tracker&amp;utm_source=integrated+content&amp;utm_campaign=top+project+management+excel+templates&amp;utm_medium=project+tracker+excel+template" xr:uid="{00000000-0004-0000-0000-000001000000}"/>
  </hyperlinks>
  <pageMargins left="0.7" right="0.7" top="0.75" bottom="0.75" header="0.3" footer="0.3"/>
  <pageSetup paperSize="5" scale="46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5200C"/>
    <outlinePr summaryBelow="0" summaryRight="0"/>
  </sheetPr>
  <dimension ref="B2:AK69"/>
  <sheetViews>
    <sheetView showGridLines="0" tabSelected="1" topLeftCell="A13" workbookViewId="0">
      <selection activeCell="O60" sqref="O60"/>
    </sheetView>
  </sheetViews>
  <sheetFormatPr defaultColWidth="12.6640625" defaultRowHeight="15.75" customHeight="1" x14ac:dyDescent="0.25"/>
  <cols>
    <col min="1" max="1" width="2.6640625" customWidth="1"/>
    <col min="2" max="4" width="16.77734375" customWidth="1"/>
    <col min="5" max="31" width="7" customWidth="1"/>
    <col min="32" max="32" width="7.6640625" customWidth="1"/>
    <col min="33" max="33" width="9.21875" customWidth="1"/>
    <col min="35" max="94" width="2.88671875" customWidth="1"/>
    <col min="95" max="95" width="2.6640625" customWidth="1"/>
  </cols>
  <sheetData>
    <row r="2" spans="2:37" ht="32.25" customHeight="1" x14ac:dyDescent="0.4">
      <c r="B2" s="2" t="s">
        <v>60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21" t="s">
        <v>1</v>
      </c>
      <c r="AC2" s="122"/>
      <c r="AD2" s="122"/>
      <c r="AE2" s="122"/>
      <c r="AF2" s="4"/>
      <c r="AG2" s="5"/>
      <c r="AH2" s="6"/>
      <c r="AI2" s="7"/>
      <c r="AJ2" s="8"/>
      <c r="AK2" s="7" t="s">
        <v>2</v>
      </c>
    </row>
    <row r="3" spans="2:37" ht="9.75" customHeight="1" x14ac:dyDescent="0.25">
      <c r="B3" s="7"/>
      <c r="C3" s="7"/>
      <c r="D3" s="7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7"/>
      <c r="AG3" s="6"/>
      <c r="AH3" s="6"/>
      <c r="AI3" s="7"/>
      <c r="AJ3" s="7"/>
      <c r="AK3" s="7"/>
    </row>
    <row r="4" spans="2:37" ht="13.2" x14ac:dyDescent="0.25">
      <c r="B4" s="11"/>
      <c r="C4" s="11"/>
      <c r="D4" s="11"/>
      <c r="E4" s="118"/>
      <c r="F4" s="119"/>
      <c r="G4" s="118"/>
      <c r="H4" s="119"/>
      <c r="I4" s="118"/>
      <c r="J4" s="119"/>
      <c r="K4" s="118"/>
      <c r="L4" s="119"/>
      <c r="M4" s="118"/>
      <c r="N4" s="119"/>
      <c r="O4" s="118"/>
      <c r="P4" s="119"/>
      <c r="Q4" s="118"/>
      <c r="R4" s="119"/>
      <c r="S4" s="118"/>
      <c r="T4" s="119"/>
      <c r="U4" s="118"/>
      <c r="V4" s="119"/>
      <c r="W4" s="118"/>
      <c r="X4" s="119"/>
      <c r="Y4" s="118"/>
      <c r="Z4" s="119"/>
      <c r="AA4" s="120"/>
      <c r="AB4" s="119"/>
      <c r="AC4" s="120"/>
      <c r="AD4" s="124"/>
      <c r="AE4" s="119"/>
      <c r="AF4" s="10"/>
      <c r="AG4" s="12"/>
      <c r="AH4" s="12"/>
      <c r="AI4" s="10"/>
      <c r="AJ4" s="10"/>
      <c r="AK4" s="10"/>
    </row>
    <row r="5" spans="2:37" ht="13.2" x14ac:dyDescent="0.25">
      <c r="B5" s="11" t="s">
        <v>16</v>
      </c>
      <c r="C5" s="11"/>
      <c r="D5" s="11"/>
      <c r="E5" s="13"/>
      <c r="F5" s="14"/>
      <c r="G5" s="13"/>
      <c r="H5" s="14"/>
      <c r="I5" s="13"/>
      <c r="J5" s="14"/>
      <c r="K5" s="13"/>
      <c r="L5" s="14"/>
      <c r="M5" s="13"/>
      <c r="N5" s="14"/>
      <c r="O5" s="13"/>
      <c r="P5" s="14"/>
      <c r="Q5" s="13"/>
      <c r="R5" s="14"/>
      <c r="S5" s="13"/>
      <c r="T5" s="14"/>
      <c r="U5" s="13"/>
      <c r="V5" s="14"/>
      <c r="W5" s="13"/>
      <c r="X5" s="14"/>
      <c r="Y5" s="13"/>
      <c r="Z5" s="14"/>
      <c r="AA5" s="15"/>
      <c r="AB5" s="16"/>
      <c r="AC5" s="15"/>
      <c r="AD5" s="16"/>
      <c r="AE5" s="17"/>
      <c r="AF5" s="10"/>
      <c r="AG5" s="12"/>
      <c r="AH5" s="12"/>
      <c r="AI5" s="10"/>
      <c r="AJ5" s="10"/>
      <c r="AK5" s="10"/>
    </row>
    <row r="6" spans="2:37" ht="13.2" x14ac:dyDescent="0.25">
      <c r="B6" s="18" t="s">
        <v>20</v>
      </c>
      <c r="C6" s="18"/>
      <c r="D6" s="18"/>
      <c r="E6" s="19"/>
      <c r="F6" s="20"/>
      <c r="G6" s="19"/>
      <c r="H6" s="20"/>
      <c r="I6" s="19"/>
      <c r="J6" s="20"/>
      <c r="K6" s="19"/>
      <c r="L6" s="20"/>
      <c r="M6" s="19"/>
      <c r="N6" s="20"/>
      <c r="O6" s="19"/>
      <c r="P6" s="20"/>
      <c r="Q6" s="19"/>
      <c r="R6" s="20"/>
      <c r="S6" s="19"/>
      <c r="T6" s="20"/>
      <c r="U6" s="19"/>
      <c r="V6" s="20"/>
      <c r="W6" s="19"/>
      <c r="X6" s="20"/>
      <c r="Y6" s="19"/>
      <c r="Z6" s="20"/>
      <c r="AA6" s="19"/>
      <c r="AB6" s="20"/>
      <c r="AC6" s="21"/>
      <c r="AD6" s="22"/>
      <c r="AE6" s="23"/>
      <c r="AF6" s="1"/>
      <c r="AG6" s="24"/>
      <c r="AH6" s="24"/>
      <c r="AI6" s="1"/>
      <c r="AJ6" s="1"/>
      <c r="AK6" s="1"/>
    </row>
    <row r="7" spans="2:37" ht="13.2" x14ac:dyDescent="0.25">
      <c r="B7" s="18" t="s">
        <v>21</v>
      </c>
      <c r="C7" s="18"/>
      <c r="D7" s="18"/>
      <c r="E7" s="19"/>
      <c r="F7" s="20"/>
      <c r="G7" s="19"/>
      <c r="H7" s="20"/>
      <c r="I7" s="19"/>
      <c r="J7" s="20"/>
      <c r="K7" s="19"/>
      <c r="L7" s="20"/>
      <c r="M7" s="19"/>
      <c r="N7" s="20"/>
      <c r="O7" s="19"/>
      <c r="P7" s="20"/>
      <c r="Q7" s="19"/>
      <c r="R7" s="20"/>
      <c r="S7" s="19"/>
      <c r="T7" s="20"/>
      <c r="U7" s="19"/>
      <c r="V7" s="20"/>
      <c r="W7" s="19"/>
      <c r="X7" s="20"/>
      <c r="Y7" s="19"/>
      <c r="Z7" s="20"/>
      <c r="AA7" s="19"/>
      <c r="AB7" s="20"/>
      <c r="AC7" s="21"/>
      <c r="AD7" s="22"/>
      <c r="AE7" s="23"/>
      <c r="AF7" s="1"/>
      <c r="AG7" s="24"/>
      <c r="AH7" s="24"/>
      <c r="AI7" s="1"/>
      <c r="AJ7" s="1"/>
      <c r="AK7" s="1"/>
    </row>
    <row r="8" spans="2:37" ht="13.2" x14ac:dyDescent="0.25">
      <c r="B8" s="25" t="s">
        <v>22</v>
      </c>
      <c r="C8" s="25"/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7"/>
      <c r="S8" s="26"/>
      <c r="T8" s="27"/>
      <c r="U8" s="26"/>
      <c r="V8" s="27"/>
      <c r="W8" s="26"/>
      <c r="X8" s="27"/>
      <c r="Y8" s="26"/>
      <c r="Z8" s="27"/>
      <c r="AA8" s="28"/>
      <c r="AB8" s="29"/>
      <c r="AC8" s="28"/>
      <c r="AD8" s="29"/>
      <c r="AE8" s="29"/>
      <c r="AF8" s="1"/>
      <c r="AG8" s="24"/>
      <c r="AH8" s="24"/>
      <c r="AI8" s="1"/>
      <c r="AJ8" s="1"/>
      <c r="AK8" s="1"/>
    </row>
    <row r="9" spans="2:37" ht="13.2" x14ac:dyDescent="0.25">
      <c r="B9" s="25" t="s">
        <v>61</v>
      </c>
      <c r="C9" s="25"/>
      <c r="D9" s="2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1"/>
      <c r="AG9" s="24"/>
      <c r="AH9" s="24"/>
      <c r="AI9" s="1"/>
      <c r="AJ9" s="1"/>
      <c r="AK9" s="1"/>
    </row>
    <row r="10" spans="2:37" ht="13.2" x14ac:dyDescent="0.25">
      <c r="B10" s="11"/>
      <c r="C10" s="11"/>
      <c r="D10" s="11"/>
      <c r="E10" s="123"/>
      <c r="F10" s="119"/>
      <c r="G10" s="123"/>
      <c r="H10" s="119"/>
      <c r="I10" s="123"/>
      <c r="J10" s="119"/>
      <c r="K10" s="123"/>
      <c r="L10" s="119"/>
      <c r="M10" s="123"/>
      <c r="N10" s="119"/>
      <c r="O10" s="123"/>
      <c r="P10" s="119"/>
      <c r="Q10" s="123"/>
      <c r="R10" s="119"/>
      <c r="S10" s="123"/>
      <c r="T10" s="119"/>
      <c r="U10" s="123"/>
      <c r="V10" s="119"/>
      <c r="W10" s="123"/>
      <c r="X10" s="119"/>
      <c r="Y10" s="123"/>
      <c r="Z10" s="119"/>
      <c r="AA10" s="125"/>
      <c r="AB10" s="119"/>
      <c r="AC10" s="125"/>
      <c r="AD10" s="124"/>
      <c r="AE10" s="119"/>
      <c r="AF10" s="10"/>
      <c r="AG10" s="12"/>
      <c r="AH10" s="12"/>
      <c r="AI10" s="10"/>
      <c r="AJ10" s="10"/>
      <c r="AK10" s="10"/>
    </row>
    <row r="11" spans="2:37" ht="13.2" x14ac:dyDescent="0.25">
      <c r="B11" s="31" t="s">
        <v>23</v>
      </c>
      <c r="C11" s="32"/>
      <c r="D11" s="32"/>
      <c r="E11" s="33"/>
      <c r="F11" s="34"/>
      <c r="G11" s="33"/>
      <c r="H11" s="34"/>
      <c r="I11" s="33"/>
      <c r="J11" s="34"/>
      <c r="K11" s="33"/>
      <c r="L11" s="34"/>
      <c r="M11" s="33"/>
      <c r="N11" s="34"/>
      <c r="O11" s="33"/>
      <c r="P11" s="34"/>
      <c r="Q11" s="33"/>
      <c r="R11" s="34"/>
      <c r="S11" s="33"/>
      <c r="T11" s="34"/>
      <c r="U11" s="33"/>
      <c r="V11" s="34"/>
      <c r="W11" s="33"/>
      <c r="X11" s="34"/>
      <c r="Y11" s="33"/>
      <c r="Z11" s="34"/>
      <c r="AA11" s="35"/>
      <c r="AB11" s="36"/>
      <c r="AC11" s="35"/>
      <c r="AD11" s="36"/>
      <c r="AE11" s="37"/>
      <c r="AF11" s="1"/>
      <c r="AG11" s="24"/>
      <c r="AH11" s="24"/>
      <c r="AI11" s="1"/>
      <c r="AJ11" s="1"/>
      <c r="AK11" s="1"/>
    </row>
    <row r="12" spans="2:37" ht="13.2" x14ac:dyDescent="0.25">
      <c r="B12" s="38" t="s">
        <v>24</v>
      </c>
      <c r="C12" s="39"/>
      <c r="D12" s="39"/>
      <c r="E12" s="40"/>
      <c r="F12" s="41"/>
      <c r="G12" s="40"/>
      <c r="H12" s="41"/>
      <c r="I12" s="40"/>
      <c r="J12" s="41"/>
      <c r="K12" s="40"/>
      <c r="L12" s="41"/>
      <c r="M12" s="40"/>
      <c r="N12" s="41"/>
      <c r="O12" s="40"/>
      <c r="P12" s="41"/>
      <c r="Q12" s="40"/>
      <c r="R12" s="41"/>
      <c r="S12" s="40"/>
      <c r="T12" s="41"/>
      <c r="U12" s="40"/>
      <c r="V12" s="41"/>
      <c r="W12" s="40"/>
      <c r="X12" s="41"/>
      <c r="Y12" s="40"/>
      <c r="Z12" s="41"/>
      <c r="AA12" s="40"/>
      <c r="AB12" s="41"/>
      <c r="AC12" s="40"/>
      <c r="AD12" s="41"/>
      <c r="AE12" s="42"/>
      <c r="AF12" s="1"/>
      <c r="AG12" s="24"/>
      <c r="AH12" s="24"/>
      <c r="AI12" s="1"/>
      <c r="AJ12" s="1"/>
      <c r="AK12" s="1"/>
    </row>
    <row r="13" spans="2:37" ht="30.6" x14ac:dyDescent="0.25">
      <c r="B13" s="43" t="s">
        <v>25</v>
      </c>
      <c r="C13" s="44"/>
      <c r="D13" s="44"/>
      <c r="E13" s="19"/>
      <c r="F13" s="45"/>
      <c r="G13" s="19"/>
      <c r="H13" s="45"/>
      <c r="I13" s="19"/>
      <c r="J13" s="45"/>
      <c r="K13" s="19"/>
      <c r="L13" s="45"/>
      <c r="M13" s="19"/>
      <c r="N13" s="45"/>
      <c r="O13" s="19"/>
      <c r="P13" s="45"/>
      <c r="Q13" s="19"/>
      <c r="R13" s="45"/>
      <c r="S13" s="19"/>
      <c r="T13" s="45"/>
      <c r="U13" s="19"/>
      <c r="V13" s="45"/>
      <c r="W13" s="19"/>
      <c r="X13" s="45"/>
      <c r="Y13" s="19"/>
      <c r="Z13" s="45"/>
      <c r="AA13" s="19"/>
      <c r="AB13" s="45"/>
      <c r="AC13" s="46"/>
      <c r="AD13" s="46"/>
      <c r="AE13" s="47"/>
      <c r="AF13" s="1"/>
      <c r="AG13" s="24"/>
      <c r="AH13" s="24"/>
      <c r="AI13" s="1"/>
      <c r="AJ13" s="1"/>
      <c r="AK13" s="1"/>
    </row>
    <row r="14" spans="2:37" ht="13.2" x14ac:dyDescent="0.25">
      <c r="B14" s="43" t="s">
        <v>26</v>
      </c>
      <c r="C14" s="44"/>
      <c r="D14" s="44"/>
      <c r="E14" s="19"/>
      <c r="F14" s="45"/>
      <c r="G14" s="19"/>
      <c r="H14" s="45"/>
      <c r="I14" s="19"/>
      <c r="J14" s="45"/>
      <c r="K14" s="19"/>
      <c r="L14" s="45"/>
      <c r="M14" s="19"/>
      <c r="N14" s="45"/>
      <c r="O14" s="19"/>
      <c r="P14" s="45"/>
      <c r="Q14" s="19"/>
      <c r="R14" s="45"/>
      <c r="S14" s="19"/>
      <c r="T14" s="45"/>
      <c r="U14" s="19"/>
      <c r="V14" s="45"/>
      <c r="W14" s="19"/>
      <c r="X14" s="45"/>
      <c r="Y14" s="19"/>
      <c r="Z14" s="45"/>
      <c r="AA14" s="19"/>
      <c r="AB14" s="45"/>
      <c r="AC14" s="46"/>
      <c r="AD14" s="46"/>
      <c r="AE14" s="47"/>
      <c r="AF14" s="1"/>
      <c r="AG14" s="24"/>
      <c r="AH14" s="24"/>
      <c r="AI14" s="1"/>
      <c r="AJ14" s="1"/>
      <c r="AK14" s="1"/>
    </row>
    <row r="15" spans="2:37" ht="13.2" x14ac:dyDescent="0.25">
      <c r="B15" s="43" t="s">
        <v>28</v>
      </c>
      <c r="C15" s="44"/>
      <c r="D15" s="44"/>
      <c r="E15" s="19"/>
      <c r="F15" s="45"/>
      <c r="G15" s="19"/>
      <c r="H15" s="45"/>
      <c r="I15" s="19"/>
      <c r="J15" s="45"/>
      <c r="K15" s="19"/>
      <c r="L15" s="45"/>
      <c r="M15" s="19"/>
      <c r="N15" s="45"/>
      <c r="O15" s="19"/>
      <c r="P15" s="45"/>
      <c r="Q15" s="19"/>
      <c r="R15" s="45"/>
      <c r="S15" s="19"/>
      <c r="T15" s="45"/>
      <c r="U15" s="19"/>
      <c r="V15" s="45"/>
      <c r="W15" s="19"/>
      <c r="X15" s="45"/>
      <c r="Y15" s="19"/>
      <c r="Z15" s="45"/>
      <c r="AA15" s="19"/>
      <c r="AB15" s="45"/>
      <c r="AC15" s="46"/>
      <c r="AD15" s="46"/>
      <c r="AE15" s="47"/>
      <c r="AF15" s="1"/>
      <c r="AG15" s="24"/>
      <c r="AH15" s="24"/>
      <c r="AI15" s="1"/>
      <c r="AJ15" s="1"/>
      <c r="AK15" s="1"/>
    </row>
    <row r="16" spans="2:37" ht="13.2" x14ac:dyDescent="0.25">
      <c r="B16" s="43" t="s">
        <v>29</v>
      </c>
      <c r="C16" s="44"/>
      <c r="D16" s="44"/>
      <c r="E16" s="19"/>
      <c r="F16" s="45"/>
      <c r="G16" s="19"/>
      <c r="H16" s="45"/>
      <c r="I16" s="19"/>
      <c r="J16" s="45"/>
      <c r="K16" s="19"/>
      <c r="L16" s="45"/>
      <c r="M16" s="19"/>
      <c r="N16" s="45"/>
      <c r="O16" s="19"/>
      <c r="P16" s="45"/>
      <c r="Q16" s="19"/>
      <c r="R16" s="45"/>
      <c r="S16" s="19"/>
      <c r="T16" s="45"/>
      <c r="U16" s="19"/>
      <c r="V16" s="45"/>
      <c r="W16" s="19"/>
      <c r="X16" s="45"/>
      <c r="Y16" s="19"/>
      <c r="Z16" s="45"/>
      <c r="AA16" s="19"/>
      <c r="AB16" s="45"/>
      <c r="AC16" s="46"/>
      <c r="AD16" s="46"/>
      <c r="AE16" s="47"/>
      <c r="AF16" s="1"/>
      <c r="AG16" s="24"/>
      <c r="AH16" s="24"/>
      <c r="AI16" s="1"/>
      <c r="AJ16" s="1"/>
      <c r="AK16" s="1"/>
    </row>
    <row r="17" spans="2:31" ht="13.2" x14ac:dyDescent="0.25">
      <c r="B17" s="43" t="s">
        <v>62</v>
      </c>
      <c r="C17" s="44"/>
      <c r="D17" s="44"/>
      <c r="E17" s="19"/>
      <c r="F17" s="45"/>
      <c r="G17" s="19"/>
      <c r="H17" s="45"/>
      <c r="I17" s="19"/>
      <c r="J17" s="45"/>
      <c r="K17" s="19"/>
      <c r="L17" s="45"/>
      <c r="M17" s="19"/>
      <c r="N17" s="45"/>
      <c r="O17" s="19"/>
      <c r="P17" s="45"/>
      <c r="Q17" s="19"/>
      <c r="R17" s="45"/>
      <c r="S17" s="19"/>
      <c r="T17" s="45"/>
      <c r="U17" s="19"/>
      <c r="V17" s="45"/>
      <c r="W17" s="19"/>
      <c r="X17" s="45"/>
      <c r="Y17" s="19"/>
      <c r="Z17" s="45"/>
      <c r="AA17" s="19"/>
      <c r="AB17" s="45"/>
      <c r="AC17" s="46"/>
      <c r="AD17" s="46"/>
      <c r="AE17" s="47"/>
    </row>
    <row r="18" spans="2:31" ht="13.2" x14ac:dyDescent="0.25">
      <c r="B18" s="43" t="s">
        <v>63</v>
      </c>
      <c r="C18" s="44"/>
      <c r="D18" s="44"/>
      <c r="E18" s="19"/>
      <c r="F18" s="45"/>
      <c r="G18" s="19"/>
      <c r="H18" s="45"/>
      <c r="I18" s="19"/>
      <c r="J18" s="45"/>
      <c r="K18" s="19"/>
      <c r="L18" s="45"/>
      <c r="M18" s="19"/>
      <c r="N18" s="45"/>
      <c r="O18" s="19"/>
      <c r="P18" s="45"/>
      <c r="Q18" s="19"/>
      <c r="R18" s="45"/>
      <c r="S18" s="19"/>
      <c r="T18" s="45"/>
      <c r="U18" s="19"/>
      <c r="V18" s="45"/>
      <c r="W18" s="19"/>
      <c r="X18" s="45"/>
      <c r="Y18" s="19"/>
      <c r="Z18" s="45"/>
      <c r="AA18" s="19"/>
      <c r="AB18" s="45"/>
      <c r="AC18" s="46"/>
      <c r="AD18" s="46"/>
      <c r="AE18" s="47"/>
    </row>
    <row r="19" spans="2:31" ht="13.2" x14ac:dyDescent="0.25">
      <c r="B19" s="43" t="s">
        <v>64</v>
      </c>
      <c r="C19" s="44"/>
      <c r="D19" s="44"/>
      <c r="E19" s="19"/>
      <c r="F19" s="45"/>
      <c r="G19" s="19"/>
      <c r="H19" s="45"/>
      <c r="I19" s="19"/>
      <c r="J19" s="45"/>
      <c r="K19" s="19"/>
      <c r="L19" s="45"/>
      <c r="M19" s="19"/>
      <c r="N19" s="45"/>
      <c r="O19" s="19"/>
      <c r="P19" s="45"/>
      <c r="Q19" s="19"/>
      <c r="R19" s="45"/>
      <c r="S19" s="19"/>
      <c r="T19" s="45"/>
      <c r="U19" s="19"/>
      <c r="V19" s="45"/>
      <c r="W19" s="19"/>
      <c r="X19" s="45"/>
      <c r="Y19" s="19"/>
      <c r="Z19" s="45"/>
      <c r="AA19" s="19"/>
      <c r="AB19" s="45"/>
      <c r="AC19" s="46"/>
      <c r="AD19" s="46"/>
      <c r="AE19" s="47"/>
    </row>
    <row r="20" spans="2:31" ht="13.2" x14ac:dyDescent="0.25">
      <c r="B20" s="49" t="s">
        <v>30</v>
      </c>
      <c r="C20" s="50"/>
      <c r="D20" s="50"/>
      <c r="E20" s="51"/>
      <c r="F20" s="52"/>
      <c r="G20" s="51"/>
      <c r="H20" s="52"/>
      <c r="I20" s="51"/>
      <c r="J20" s="52"/>
      <c r="K20" s="51"/>
      <c r="L20" s="52"/>
      <c r="M20" s="51"/>
      <c r="N20" s="52"/>
      <c r="O20" s="51"/>
      <c r="P20" s="52"/>
      <c r="Q20" s="51"/>
      <c r="R20" s="52"/>
      <c r="S20" s="51"/>
      <c r="T20" s="52"/>
      <c r="U20" s="51"/>
      <c r="V20" s="52"/>
      <c r="W20" s="51"/>
      <c r="X20" s="52"/>
      <c r="Y20" s="51"/>
      <c r="Z20" s="52"/>
      <c r="AA20" s="53"/>
      <c r="AB20" s="54"/>
      <c r="AC20" s="53"/>
      <c r="AD20" s="54"/>
      <c r="AE20" s="55"/>
    </row>
    <row r="21" spans="2:31" ht="13.2" x14ac:dyDescent="0.25">
      <c r="B21" s="18"/>
      <c r="C21" s="18"/>
      <c r="D21" s="18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</row>
    <row r="22" spans="2:31" ht="13.2" x14ac:dyDescent="0.25">
      <c r="B22" s="11"/>
      <c r="C22" s="126" t="s">
        <v>31</v>
      </c>
      <c r="D22" s="122"/>
      <c r="E22" s="127"/>
      <c r="F22" s="119"/>
      <c r="G22" s="127"/>
      <c r="H22" s="119"/>
      <c r="I22" s="127"/>
      <c r="J22" s="119"/>
      <c r="K22" s="127"/>
      <c r="L22" s="119"/>
      <c r="M22" s="127"/>
      <c r="N22" s="119"/>
      <c r="O22" s="127"/>
      <c r="P22" s="119"/>
      <c r="Q22" s="127"/>
      <c r="R22" s="119"/>
      <c r="S22" s="127"/>
      <c r="T22" s="119"/>
      <c r="U22" s="127"/>
      <c r="V22" s="119"/>
      <c r="W22" s="127"/>
      <c r="X22" s="119"/>
      <c r="Y22" s="127"/>
      <c r="Z22" s="119"/>
      <c r="AA22" s="128"/>
      <c r="AB22" s="119"/>
      <c r="AC22" s="128"/>
      <c r="AD22" s="124"/>
      <c r="AE22" s="119"/>
    </row>
    <row r="23" spans="2:31" ht="13.2" x14ac:dyDescent="0.25">
      <c r="B23" s="57" t="s">
        <v>32</v>
      </c>
      <c r="C23" s="58" t="s">
        <v>17</v>
      </c>
      <c r="D23" s="58" t="s">
        <v>18</v>
      </c>
      <c r="E23" s="59"/>
      <c r="F23" s="60"/>
      <c r="G23" s="59"/>
      <c r="H23" s="60"/>
      <c r="I23" s="59"/>
      <c r="J23" s="60"/>
      <c r="K23" s="59"/>
      <c r="L23" s="60"/>
      <c r="M23" s="59"/>
      <c r="N23" s="60"/>
      <c r="O23" s="59"/>
      <c r="P23" s="60"/>
      <c r="Q23" s="59"/>
      <c r="R23" s="60"/>
      <c r="S23" s="59"/>
      <c r="T23" s="60"/>
      <c r="U23" s="59"/>
      <c r="V23" s="60"/>
      <c r="W23" s="59"/>
      <c r="X23" s="60"/>
      <c r="Y23" s="59"/>
      <c r="Z23" s="60"/>
      <c r="AA23" s="61"/>
      <c r="AB23" s="62"/>
      <c r="AC23" s="61"/>
      <c r="AD23" s="62"/>
      <c r="AE23" s="63"/>
    </row>
    <row r="24" spans="2:31" ht="13.2" x14ac:dyDescent="0.25">
      <c r="B24" s="64" t="s">
        <v>33</v>
      </c>
      <c r="C24" s="65"/>
      <c r="D24" s="65"/>
      <c r="E24" s="66"/>
      <c r="F24" s="67"/>
      <c r="G24" s="66"/>
      <c r="H24" s="67"/>
      <c r="I24" s="66"/>
      <c r="J24" s="67"/>
      <c r="K24" s="66"/>
      <c r="L24" s="67"/>
      <c r="M24" s="66"/>
      <c r="N24" s="67"/>
      <c r="O24" s="66"/>
      <c r="P24" s="67"/>
      <c r="Q24" s="66"/>
      <c r="R24" s="67"/>
      <c r="S24" s="66"/>
      <c r="T24" s="67"/>
      <c r="U24" s="66"/>
      <c r="V24" s="67"/>
      <c r="W24" s="66"/>
      <c r="X24" s="67"/>
      <c r="Y24" s="66"/>
      <c r="Z24" s="67"/>
      <c r="AA24" s="66"/>
      <c r="AB24" s="69"/>
      <c r="AC24" s="68"/>
      <c r="AD24" s="69"/>
      <c r="AE24" s="70"/>
    </row>
    <row r="25" spans="2:31" ht="13.2" x14ac:dyDescent="0.25">
      <c r="B25" s="64" t="s">
        <v>65</v>
      </c>
      <c r="C25" s="100">
        <v>34000</v>
      </c>
      <c r="D25" s="100"/>
      <c r="E25" s="19"/>
      <c r="F25" s="45"/>
      <c r="G25" s="19"/>
      <c r="H25" s="45"/>
      <c r="I25" s="19"/>
      <c r="J25" s="45"/>
      <c r="K25" s="19"/>
      <c r="L25" s="45"/>
      <c r="M25" s="19"/>
      <c r="N25" s="45"/>
      <c r="O25" s="19"/>
      <c r="P25" s="45"/>
      <c r="Q25" s="19"/>
      <c r="R25" s="45"/>
      <c r="S25" s="19"/>
      <c r="T25" s="45"/>
      <c r="U25" s="19"/>
      <c r="V25" s="45"/>
      <c r="W25" s="19"/>
      <c r="X25" s="45"/>
      <c r="Y25" s="19"/>
      <c r="Z25" s="45"/>
      <c r="AA25" s="19"/>
      <c r="AB25" s="45"/>
      <c r="AC25" s="76"/>
      <c r="AD25" s="76"/>
      <c r="AE25" s="77"/>
    </row>
    <row r="26" spans="2:31" ht="20.399999999999999" x14ac:dyDescent="0.25">
      <c r="B26" s="64" t="s">
        <v>66</v>
      </c>
      <c r="C26" s="100">
        <v>5000</v>
      </c>
      <c r="D26" s="100"/>
      <c r="E26" s="19"/>
      <c r="F26" s="45"/>
      <c r="G26" s="19"/>
      <c r="H26" s="45"/>
      <c r="I26" s="19"/>
      <c r="J26" s="45"/>
      <c r="K26" s="19"/>
      <c r="L26" s="45"/>
      <c r="M26" s="19"/>
      <c r="N26" s="45"/>
      <c r="O26" s="19"/>
      <c r="P26" s="45"/>
      <c r="Q26" s="19"/>
      <c r="R26" s="45"/>
      <c r="S26" s="19"/>
      <c r="T26" s="45"/>
      <c r="U26" s="19"/>
      <c r="V26" s="45"/>
      <c r="W26" s="19"/>
      <c r="X26" s="45"/>
      <c r="Y26" s="19"/>
      <c r="Z26" s="45"/>
      <c r="AA26" s="19"/>
      <c r="AB26" s="45"/>
      <c r="AC26" s="76"/>
      <c r="AD26" s="76"/>
      <c r="AE26" s="77"/>
    </row>
    <row r="27" spans="2:31" ht="13.2" x14ac:dyDescent="0.25">
      <c r="B27" s="64" t="s">
        <v>67</v>
      </c>
      <c r="C27" s="100"/>
      <c r="D27" s="100"/>
      <c r="E27" s="19"/>
      <c r="F27" s="45"/>
      <c r="G27" s="19"/>
      <c r="H27" s="45"/>
      <c r="I27" s="19"/>
      <c r="J27" s="45"/>
      <c r="K27" s="19"/>
      <c r="L27" s="45"/>
      <c r="M27" s="19"/>
      <c r="N27" s="45"/>
      <c r="O27" s="19"/>
      <c r="P27" s="45"/>
      <c r="Q27" s="19"/>
      <c r="R27" s="45"/>
      <c r="S27" s="19"/>
      <c r="T27" s="45"/>
      <c r="U27" s="19"/>
      <c r="V27" s="45"/>
      <c r="W27" s="19"/>
      <c r="X27" s="45"/>
      <c r="Y27" s="19"/>
      <c r="Z27" s="45"/>
      <c r="AA27" s="19"/>
      <c r="AB27" s="45"/>
      <c r="AC27" s="76"/>
      <c r="AD27" s="76"/>
      <c r="AE27" s="77"/>
    </row>
    <row r="28" spans="2:31" ht="20.399999999999999" x14ac:dyDescent="0.25">
      <c r="B28" s="64" t="s">
        <v>68</v>
      </c>
      <c r="C28" s="100">
        <v>5000</v>
      </c>
      <c r="D28" s="100"/>
      <c r="E28" s="19"/>
      <c r="F28" s="45"/>
      <c r="G28" s="19"/>
      <c r="H28" s="45"/>
      <c r="I28" s="19"/>
      <c r="J28" s="45"/>
      <c r="K28" s="19"/>
      <c r="L28" s="45"/>
      <c r="M28" s="19"/>
      <c r="N28" s="45"/>
      <c r="O28" s="19"/>
      <c r="P28" s="45"/>
      <c r="Q28" s="19"/>
      <c r="R28" s="45"/>
      <c r="S28" s="19"/>
      <c r="T28" s="45"/>
      <c r="U28" s="19"/>
      <c r="V28" s="45"/>
      <c r="W28" s="19"/>
      <c r="X28" s="45"/>
      <c r="Y28" s="19"/>
      <c r="Z28" s="45"/>
      <c r="AA28" s="19"/>
      <c r="AB28" s="45"/>
      <c r="AC28" s="76"/>
      <c r="AD28" s="76"/>
      <c r="AE28" s="77"/>
    </row>
    <row r="29" spans="2:31" ht="20.399999999999999" x14ac:dyDescent="0.25">
      <c r="B29" s="64" t="s">
        <v>69</v>
      </c>
      <c r="C29" s="100"/>
      <c r="D29" s="100"/>
      <c r="E29" s="19"/>
      <c r="F29" s="45"/>
      <c r="G29" s="19"/>
      <c r="H29" s="45"/>
      <c r="I29" s="19"/>
      <c r="J29" s="45"/>
      <c r="K29" s="19"/>
      <c r="L29" s="45"/>
      <c r="M29" s="19"/>
      <c r="N29" s="45"/>
      <c r="O29" s="19"/>
      <c r="P29" s="45"/>
      <c r="Q29" s="19"/>
      <c r="R29" s="45"/>
      <c r="S29" s="19"/>
      <c r="T29" s="45"/>
      <c r="U29" s="19"/>
      <c r="V29" s="45"/>
      <c r="W29" s="19"/>
      <c r="X29" s="45"/>
      <c r="Y29" s="19"/>
      <c r="Z29" s="45"/>
      <c r="AA29" s="19"/>
      <c r="AB29" s="45"/>
      <c r="AC29" s="76"/>
      <c r="AD29" s="76"/>
      <c r="AE29" s="77"/>
    </row>
    <row r="30" spans="2:31" ht="13.2" x14ac:dyDescent="0.25">
      <c r="B30" s="64" t="s">
        <v>70</v>
      </c>
      <c r="C30" s="100">
        <v>92000</v>
      </c>
      <c r="D30" s="100"/>
      <c r="E30" s="19"/>
      <c r="F30" s="45"/>
      <c r="G30" s="19"/>
      <c r="H30" s="45"/>
      <c r="I30" s="19"/>
      <c r="J30" s="45"/>
      <c r="K30" s="19"/>
      <c r="L30" s="45"/>
      <c r="M30" s="19"/>
      <c r="N30" s="45"/>
      <c r="O30" s="19"/>
      <c r="P30" s="45"/>
      <c r="Q30" s="19"/>
      <c r="R30" s="45"/>
      <c r="S30" s="19"/>
      <c r="T30" s="45"/>
      <c r="U30" s="19"/>
      <c r="V30" s="45"/>
      <c r="W30" s="19"/>
      <c r="X30" s="45"/>
      <c r="Y30" s="19"/>
      <c r="Z30" s="45"/>
      <c r="AA30" s="19"/>
      <c r="AB30" s="45"/>
      <c r="AC30" s="76"/>
      <c r="AD30" s="76"/>
      <c r="AE30" s="77"/>
    </row>
    <row r="31" spans="2:31" ht="20.399999999999999" x14ac:dyDescent="0.25">
      <c r="B31" s="64" t="s">
        <v>71</v>
      </c>
      <c r="C31" s="100"/>
      <c r="D31" s="100"/>
      <c r="E31" s="101"/>
      <c r="F31" s="102"/>
      <c r="G31" s="101"/>
      <c r="H31" s="102"/>
      <c r="I31" s="101"/>
      <c r="J31" s="102"/>
      <c r="K31" s="101"/>
      <c r="L31" s="102"/>
      <c r="M31" s="101"/>
      <c r="N31" s="102"/>
      <c r="O31" s="101"/>
      <c r="P31" s="102"/>
      <c r="Q31" s="101"/>
      <c r="R31" s="102"/>
      <c r="S31" s="101"/>
      <c r="T31" s="102"/>
      <c r="U31" s="101"/>
      <c r="V31" s="102"/>
      <c r="W31" s="101"/>
      <c r="X31" s="102"/>
      <c r="Y31" s="101"/>
      <c r="Z31" s="102"/>
      <c r="AA31" s="101"/>
      <c r="AB31" s="102"/>
      <c r="AC31" s="76"/>
      <c r="AD31" s="76"/>
      <c r="AE31" s="77"/>
    </row>
    <row r="32" spans="2:31" ht="13.2" x14ac:dyDescent="0.25">
      <c r="B32" s="64" t="s">
        <v>72</v>
      </c>
      <c r="C32" s="100">
        <v>8000</v>
      </c>
      <c r="D32" s="100"/>
      <c r="E32" s="19"/>
      <c r="F32" s="45"/>
      <c r="G32" s="19"/>
      <c r="H32" s="45"/>
      <c r="I32" s="19"/>
      <c r="J32" s="45"/>
      <c r="K32" s="19"/>
      <c r="L32" s="45"/>
      <c r="M32" s="19"/>
      <c r="N32" s="45"/>
      <c r="O32" s="19"/>
      <c r="P32" s="45"/>
      <c r="Q32" s="19"/>
      <c r="R32" s="45"/>
      <c r="S32" s="19"/>
      <c r="T32" s="45"/>
      <c r="U32" s="19"/>
      <c r="V32" s="45"/>
      <c r="W32" s="19"/>
      <c r="X32" s="45"/>
      <c r="Y32" s="19"/>
      <c r="Z32" s="45"/>
      <c r="AA32" s="19"/>
      <c r="AB32" s="45"/>
      <c r="AC32" s="76"/>
      <c r="AD32" s="76"/>
      <c r="AE32" s="77"/>
    </row>
    <row r="33" spans="2:4" ht="13.2" x14ac:dyDescent="0.25">
      <c r="B33" s="64" t="s">
        <v>73</v>
      </c>
      <c r="C33" s="100">
        <v>15000</v>
      </c>
      <c r="D33" s="100"/>
    </row>
    <row r="34" spans="2:4" ht="13.2" x14ac:dyDescent="0.25">
      <c r="B34" s="64" t="s">
        <v>74</v>
      </c>
      <c r="C34" s="100">
        <v>6000</v>
      </c>
      <c r="D34" s="100"/>
    </row>
    <row r="35" spans="2:4" ht="20.399999999999999" x14ac:dyDescent="0.25">
      <c r="B35" s="64" t="s">
        <v>75</v>
      </c>
      <c r="C35" s="100">
        <v>20000</v>
      </c>
      <c r="D35" s="100"/>
    </row>
    <row r="36" spans="2:4" ht="20.399999999999999" x14ac:dyDescent="0.25">
      <c r="B36" s="64" t="s">
        <v>76</v>
      </c>
      <c r="C36" s="103">
        <v>60000</v>
      </c>
      <c r="D36" s="65"/>
    </row>
    <row r="37" spans="2:4" ht="13.2" x14ac:dyDescent="0.25">
      <c r="B37" s="64" t="s">
        <v>77</v>
      </c>
      <c r="C37" s="65"/>
      <c r="D37" s="65"/>
    </row>
    <row r="38" spans="2:4" ht="13.2" x14ac:dyDescent="0.25">
      <c r="B38" s="64"/>
      <c r="C38" s="65"/>
      <c r="D38" s="65"/>
    </row>
    <row r="39" spans="2:4" ht="13.2" x14ac:dyDescent="0.25">
      <c r="B39" s="64" t="s">
        <v>78</v>
      </c>
      <c r="C39" s="65">
        <v>5000</v>
      </c>
      <c r="D39" s="65"/>
    </row>
    <row r="40" spans="2:4" ht="13.2" x14ac:dyDescent="0.25">
      <c r="B40" s="64"/>
      <c r="C40" s="65"/>
      <c r="D40" s="65"/>
    </row>
    <row r="41" spans="2:4" ht="13.2" x14ac:dyDescent="0.25">
      <c r="B41" s="64" t="s">
        <v>79</v>
      </c>
      <c r="C41" s="65">
        <v>2400</v>
      </c>
      <c r="D41" s="65" t="s">
        <v>80</v>
      </c>
    </row>
    <row r="42" spans="2:4" ht="13.2" x14ac:dyDescent="0.25">
      <c r="B42" s="64" t="s">
        <v>81</v>
      </c>
      <c r="C42" s="65">
        <v>3000</v>
      </c>
      <c r="D42" s="65"/>
    </row>
    <row r="43" spans="2:4" ht="13.2" x14ac:dyDescent="0.25">
      <c r="B43" s="64"/>
      <c r="C43" s="65"/>
      <c r="D43" s="65"/>
    </row>
    <row r="44" spans="2:4" ht="13.2" x14ac:dyDescent="0.25">
      <c r="B44" s="64" t="s">
        <v>45</v>
      </c>
      <c r="C44" s="65"/>
      <c r="D44" s="65"/>
    </row>
    <row r="45" spans="2:4" ht="40.799999999999997" x14ac:dyDescent="0.25">
      <c r="B45" s="64" t="s">
        <v>46</v>
      </c>
      <c r="C45" s="65">
        <v>80000</v>
      </c>
      <c r="D45" s="65" t="s">
        <v>82</v>
      </c>
    </row>
    <row r="46" spans="2:4" ht="30.6" x14ac:dyDescent="0.25">
      <c r="B46" s="64" t="s">
        <v>47</v>
      </c>
      <c r="C46" s="65">
        <v>20000</v>
      </c>
      <c r="D46" s="65" t="s">
        <v>83</v>
      </c>
    </row>
    <row r="47" spans="2:4" ht="20.399999999999999" x14ac:dyDescent="0.25">
      <c r="B47" s="64" t="s">
        <v>48</v>
      </c>
      <c r="C47" s="65">
        <v>50000</v>
      </c>
      <c r="D47" s="65" t="s">
        <v>84</v>
      </c>
    </row>
    <row r="48" spans="2:4" ht="13.2" x14ac:dyDescent="0.25">
      <c r="B48" s="64" t="s">
        <v>49</v>
      </c>
      <c r="C48" s="65">
        <v>5000</v>
      </c>
      <c r="D48" s="65"/>
    </row>
    <row r="50" spans="2:31" ht="20.399999999999999" x14ac:dyDescent="0.25">
      <c r="B50" s="64"/>
      <c r="C50" s="65" t="s">
        <v>85</v>
      </c>
      <c r="D50" s="65"/>
      <c r="E50" s="87"/>
      <c r="F50" s="90"/>
      <c r="G50" s="87"/>
      <c r="H50" s="90"/>
      <c r="I50" s="87"/>
      <c r="J50" s="90"/>
      <c r="K50" s="87"/>
      <c r="L50" s="90"/>
      <c r="M50" s="87"/>
      <c r="N50" s="90"/>
      <c r="O50" s="87"/>
      <c r="P50" s="90"/>
      <c r="Q50" s="87"/>
      <c r="R50" s="90"/>
      <c r="S50" s="87"/>
      <c r="T50" s="90"/>
      <c r="U50" s="87"/>
      <c r="V50" s="90"/>
      <c r="W50" s="87"/>
      <c r="X50" s="90"/>
      <c r="Y50" s="87"/>
      <c r="Z50" s="90"/>
      <c r="AA50" s="84"/>
      <c r="AB50" s="104"/>
      <c r="AC50" s="84"/>
      <c r="AD50" s="85"/>
      <c r="AE50" s="86"/>
    </row>
    <row r="51" spans="2:31" ht="13.2" x14ac:dyDescent="0.25">
      <c r="C51" s="65"/>
      <c r="D51" s="65"/>
      <c r="E51" s="89"/>
      <c r="F51" s="78"/>
      <c r="G51" s="89"/>
      <c r="H51" s="78"/>
      <c r="I51" s="89"/>
      <c r="J51" s="78"/>
      <c r="K51" s="89"/>
      <c r="L51" s="78"/>
      <c r="M51" s="89"/>
      <c r="N51" s="78"/>
      <c r="O51" s="89"/>
      <c r="P51" s="78"/>
      <c r="Q51" s="89"/>
      <c r="R51" s="78"/>
      <c r="S51" s="89"/>
      <c r="T51" s="78"/>
      <c r="U51" s="89"/>
      <c r="V51" s="78"/>
      <c r="W51" s="89"/>
      <c r="X51" s="78"/>
      <c r="Y51" s="89"/>
      <c r="Z51" s="78"/>
      <c r="AA51" s="68"/>
      <c r="AB51" s="69"/>
      <c r="AC51" s="68"/>
      <c r="AD51" s="69"/>
      <c r="AE51" s="70"/>
    </row>
    <row r="52" spans="2:31" ht="13.2" x14ac:dyDescent="0.25">
      <c r="C52" s="65"/>
      <c r="D52" s="65"/>
      <c r="E52" s="101"/>
      <c r="F52" s="102"/>
      <c r="G52" s="101"/>
      <c r="H52" s="102"/>
      <c r="I52" s="101"/>
      <c r="J52" s="102"/>
      <c r="K52" s="101"/>
      <c r="L52" s="102"/>
      <c r="M52" s="101"/>
      <c r="N52" s="102"/>
      <c r="O52" s="101"/>
      <c r="P52" s="102"/>
      <c r="Q52" s="101"/>
      <c r="R52" s="102"/>
      <c r="S52" s="101"/>
      <c r="T52" s="102"/>
      <c r="U52" s="101"/>
      <c r="V52" s="102"/>
      <c r="W52" s="101"/>
      <c r="X52" s="102"/>
      <c r="Y52" s="101"/>
      <c r="Z52" s="102"/>
      <c r="AA52" s="101"/>
      <c r="AB52" s="102"/>
      <c r="AC52" s="76"/>
      <c r="AD52" s="76"/>
      <c r="AE52" s="77"/>
    </row>
    <row r="53" spans="2:31" ht="13.2" x14ac:dyDescent="0.25">
      <c r="C53" s="65"/>
      <c r="D53" s="65"/>
      <c r="E53" s="101"/>
      <c r="F53" s="102"/>
      <c r="G53" s="101"/>
      <c r="H53" s="102"/>
      <c r="I53" s="101"/>
      <c r="J53" s="102"/>
      <c r="K53" s="101"/>
      <c r="L53" s="102"/>
      <c r="M53" s="101"/>
      <c r="N53" s="102"/>
      <c r="O53" s="101"/>
      <c r="P53" s="102"/>
      <c r="Q53" s="101"/>
      <c r="R53" s="102"/>
      <c r="S53" s="101"/>
      <c r="T53" s="102"/>
      <c r="U53" s="101"/>
      <c r="V53" s="102"/>
      <c r="W53" s="101"/>
      <c r="X53" s="102"/>
      <c r="Y53" s="101"/>
      <c r="Z53" s="102"/>
      <c r="AA53" s="101"/>
      <c r="AB53" s="102"/>
      <c r="AC53" s="76"/>
      <c r="AD53" s="76"/>
      <c r="AE53" s="77"/>
    </row>
    <row r="54" spans="2:31" ht="13.2" x14ac:dyDescent="0.25">
      <c r="C54" s="65"/>
      <c r="D54" s="65"/>
      <c r="E54" s="101"/>
      <c r="F54" s="102"/>
      <c r="G54" s="101"/>
      <c r="H54" s="102"/>
      <c r="I54" s="101"/>
      <c r="J54" s="102"/>
      <c r="K54" s="101"/>
      <c r="L54" s="102"/>
      <c r="M54" s="101"/>
      <c r="N54" s="102"/>
      <c r="O54" s="101"/>
      <c r="P54" s="102"/>
      <c r="Q54" s="101"/>
      <c r="R54" s="102"/>
      <c r="S54" s="101"/>
      <c r="T54" s="102"/>
      <c r="U54" s="101"/>
      <c r="V54" s="102"/>
      <c r="W54" s="101"/>
      <c r="X54" s="102"/>
      <c r="Y54" s="101"/>
      <c r="Z54" s="102"/>
      <c r="AA54" s="101"/>
      <c r="AB54" s="102"/>
      <c r="AC54" s="76"/>
      <c r="AD54" s="76"/>
      <c r="AE54" s="77"/>
    </row>
    <row r="55" spans="2:31" ht="13.2" x14ac:dyDescent="0.25">
      <c r="B55" s="64"/>
      <c r="C55" s="65"/>
      <c r="D55" s="65"/>
      <c r="E55" s="87"/>
      <c r="F55" s="90"/>
      <c r="G55" s="87"/>
      <c r="H55" s="90"/>
      <c r="I55" s="87"/>
      <c r="J55" s="90"/>
      <c r="K55" s="87"/>
      <c r="L55" s="90"/>
      <c r="M55" s="87"/>
      <c r="N55" s="90"/>
      <c r="O55" s="87"/>
      <c r="P55" s="90"/>
      <c r="Q55" s="87"/>
      <c r="R55" s="90"/>
      <c r="S55" s="87"/>
      <c r="T55" s="90"/>
      <c r="U55" s="87"/>
      <c r="V55" s="90"/>
      <c r="W55" s="87"/>
      <c r="X55" s="90"/>
      <c r="Y55" s="87"/>
      <c r="Z55" s="90"/>
      <c r="AA55" s="84"/>
      <c r="AB55" s="104"/>
      <c r="AC55" s="84"/>
      <c r="AD55" s="85"/>
      <c r="AE55" s="86"/>
    </row>
    <row r="56" spans="2:31" ht="15.6" x14ac:dyDescent="0.25">
      <c r="B56" s="49" t="s">
        <v>30</v>
      </c>
      <c r="C56" s="105">
        <f>SUM(C25:C43)</f>
        <v>255400</v>
      </c>
      <c r="D56" s="92">
        <f>SUM(D25:D54)</f>
        <v>0</v>
      </c>
      <c r="E56" s="51">
        <f t="shared" ref="E56:AE56" si="0">SUM(E43,E50,E55)</f>
        <v>0</v>
      </c>
      <c r="F56" s="52">
        <f t="shared" si="0"/>
        <v>0</v>
      </c>
      <c r="G56" s="51">
        <f t="shared" si="0"/>
        <v>0</v>
      </c>
      <c r="H56" s="52">
        <f t="shared" si="0"/>
        <v>0</v>
      </c>
      <c r="I56" s="51">
        <f t="shared" si="0"/>
        <v>0</v>
      </c>
      <c r="J56" s="52">
        <f t="shared" si="0"/>
        <v>0</v>
      </c>
      <c r="K56" s="51">
        <f t="shared" si="0"/>
        <v>0</v>
      </c>
      <c r="L56" s="52">
        <f t="shared" si="0"/>
        <v>0</v>
      </c>
      <c r="M56" s="51">
        <f t="shared" si="0"/>
        <v>0</v>
      </c>
      <c r="N56" s="52">
        <f t="shared" si="0"/>
        <v>0</v>
      </c>
      <c r="O56" s="51">
        <f t="shared" si="0"/>
        <v>0</v>
      </c>
      <c r="P56" s="52">
        <f t="shared" si="0"/>
        <v>0</v>
      </c>
      <c r="Q56" s="51">
        <f t="shared" si="0"/>
        <v>0</v>
      </c>
      <c r="R56" s="52">
        <f t="shared" si="0"/>
        <v>0</v>
      </c>
      <c r="S56" s="51">
        <f t="shared" si="0"/>
        <v>0</v>
      </c>
      <c r="T56" s="52">
        <f t="shared" si="0"/>
        <v>0</v>
      </c>
      <c r="U56" s="51">
        <f t="shared" si="0"/>
        <v>0</v>
      </c>
      <c r="V56" s="52">
        <f t="shared" si="0"/>
        <v>0</v>
      </c>
      <c r="W56" s="51">
        <f t="shared" si="0"/>
        <v>0</v>
      </c>
      <c r="X56" s="52">
        <f t="shared" si="0"/>
        <v>0</v>
      </c>
      <c r="Y56" s="51">
        <f t="shared" si="0"/>
        <v>0</v>
      </c>
      <c r="Z56" s="52">
        <f t="shared" si="0"/>
        <v>0</v>
      </c>
      <c r="AA56" s="95">
        <f t="shared" si="0"/>
        <v>0</v>
      </c>
      <c r="AB56" s="106">
        <f t="shared" si="0"/>
        <v>0</v>
      </c>
      <c r="AC56" s="95">
        <f t="shared" si="0"/>
        <v>0</v>
      </c>
      <c r="AD56" s="106">
        <f t="shared" si="0"/>
        <v>0</v>
      </c>
      <c r="AE56" s="106">
        <f t="shared" si="0"/>
        <v>0</v>
      </c>
    </row>
    <row r="57" spans="2:31" ht="26.4" x14ac:dyDescent="0.25">
      <c r="B57" s="96" t="s">
        <v>86</v>
      </c>
      <c r="C57" s="107">
        <f>SUM(C25:C49)</f>
        <v>410400</v>
      </c>
      <c r="D57" s="96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</row>
    <row r="58" spans="2:31" ht="25.5" customHeight="1" x14ac:dyDescent="0.25">
      <c r="B58" s="129">
        <v>27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</row>
    <row r="59" spans="2:31" ht="13.2" x14ac:dyDescent="0.25">
      <c r="B59" s="1"/>
      <c r="C59" s="1"/>
      <c r="D59" s="1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</row>
    <row r="60" spans="2:31" ht="52.8" x14ac:dyDescent="0.25">
      <c r="B60" s="1"/>
      <c r="C60" s="1"/>
      <c r="D60" s="1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9" t="s">
        <v>55</v>
      </c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</row>
    <row r="61" spans="2:31" ht="13.2" x14ac:dyDescent="0.25">
      <c r="B61" s="1"/>
      <c r="C61" s="1"/>
      <c r="D61" s="1" t="s">
        <v>87</v>
      </c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</row>
    <row r="62" spans="2:31" ht="26.4" x14ac:dyDescent="0.25">
      <c r="B62" s="1"/>
      <c r="C62" s="1"/>
      <c r="D62" s="1" t="s">
        <v>88</v>
      </c>
      <c r="E62" s="98">
        <v>8000</v>
      </c>
      <c r="F62" s="98"/>
      <c r="G62" s="98"/>
      <c r="H62" s="98"/>
      <c r="I62" s="98"/>
      <c r="J62" s="98"/>
      <c r="K62" s="98"/>
      <c r="L62" s="98"/>
      <c r="M62" s="98"/>
      <c r="N62" s="98"/>
      <c r="O62" s="98" t="s">
        <v>56</v>
      </c>
      <c r="P62" s="98" t="s">
        <v>57</v>
      </c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</row>
    <row r="63" spans="2:31" ht="26.4" x14ac:dyDescent="0.25">
      <c r="B63" s="1"/>
      <c r="C63" s="1"/>
      <c r="D63" s="1" t="s">
        <v>89</v>
      </c>
      <c r="E63" s="98">
        <v>2520</v>
      </c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</row>
    <row r="64" spans="2:31" ht="26.4" x14ac:dyDescent="0.25">
      <c r="B64" s="1"/>
      <c r="C64" s="1"/>
      <c r="D64" s="1" t="s">
        <v>90</v>
      </c>
      <c r="E64" s="98">
        <v>3582</v>
      </c>
      <c r="F64" s="98"/>
      <c r="G64" s="98"/>
      <c r="H64" s="98"/>
      <c r="I64" s="98"/>
      <c r="J64" s="98"/>
      <c r="K64" s="98"/>
      <c r="L64" s="98"/>
      <c r="M64" s="98"/>
      <c r="N64" s="98"/>
      <c r="O64" s="98" t="s">
        <v>58</v>
      </c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</row>
    <row r="65" spans="4:18" ht="198" x14ac:dyDescent="0.25">
      <c r="D65" s="1"/>
      <c r="E65" s="98"/>
      <c r="F65" s="98" t="s">
        <v>91</v>
      </c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 t="s">
        <v>92</v>
      </c>
    </row>
    <row r="66" spans="4:18" ht="39.6" x14ac:dyDescent="0.25">
      <c r="D66" s="1" t="s">
        <v>93</v>
      </c>
      <c r="E66" s="98">
        <v>3615</v>
      </c>
      <c r="F66" s="98"/>
      <c r="G66" s="98"/>
      <c r="H66" s="98"/>
      <c r="I66" s="98"/>
      <c r="J66" s="98"/>
      <c r="K66" s="98"/>
      <c r="L66" s="98"/>
      <c r="M66" s="98"/>
      <c r="N66" s="98"/>
      <c r="O66" s="98" t="s">
        <v>59</v>
      </c>
      <c r="P66" s="98"/>
      <c r="Q66" s="98"/>
      <c r="R66" s="98"/>
    </row>
    <row r="67" spans="4:18" ht="13.2" x14ac:dyDescent="0.25">
      <c r="D67" s="1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</row>
    <row r="68" spans="4:18" ht="13.2" x14ac:dyDescent="0.25">
      <c r="D68" s="1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</row>
    <row r="69" spans="4:18" ht="26.4" x14ac:dyDescent="0.25">
      <c r="D69" s="1" t="s">
        <v>94</v>
      </c>
      <c r="E69" s="98" t="s">
        <v>95</v>
      </c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</row>
  </sheetData>
  <mergeCells count="42">
    <mergeCell ref="K22:L22"/>
    <mergeCell ref="M22:N22"/>
    <mergeCell ref="AC22:AE22"/>
    <mergeCell ref="B58:AE58"/>
    <mergeCell ref="O22:P22"/>
    <mergeCell ref="Q22:R22"/>
    <mergeCell ref="S22:T22"/>
    <mergeCell ref="U22:V22"/>
    <mergeCell ref="W22:X22"/>
    <mergeCell ref="Y22:Z22"/>
    <mergeCell ref="AA22:AB22"/>
    <mergeCell ref="E10:F10"/>
    <mergeCell ref="C22:D22"/>
    <mergeCell ref="E22:F22"/>
    <mergeCell ref="G22:H22"/>
    <mergeCell ref="I22:J22"/>
    <mergeCell ref="G10:H10"/>
    <mergeCell ref="I10:J10"/>
    <mergeCell ref="K10:L10"/>
    <mergeCell ref="M10:N10"/>
    <mergeCell ref="S10:T10"/>
    <mergeCell ref="O4:P4"/>
    <mergeCell ref="AC4:AE4"/>
    <mergeCell ref="O10:P10"/>
    <mergeCell ref="Q10:R10"/>
    <mergeCell ref="U10:V10"/>
    <mergeCell ref="W10:X10"/>
    <mergeCell ref="Y10:Z10"/>
    <mergeCell ref="AA10:AB10"/>
    <mergeCell ref="AC10:AE10"/>
    <mergeCell ref="Q4:R4"/>
    <mergeCell ref="S4:T4"/>
    <mergeCell ref="U4:V4"/>
    <mergeCell ref="W4:X4"/>
    <mergeCell ref="Y4:Z4"/>
    <mergeCell ref="AA4:AB4"/>
    <mergeCell ref="AB2:AE2"/>
    <mergeCell ref="E4:F4"/>
    <mergeCell ref="G4:H4"/>
    <mergeCell ref="I4:J4"/>
    <mergeCell ref="K4:L4"/>
    <mergeCell ref="M4:N4"/>
  </mergeCells>
  <hyperlinks>
    <hyperlink ref="AB2" r:id="rId1" xr:uid="{00000000-0004-0000-0100-000000000000}"/>
    <hyperlink ref="AJ2" r:id="rId2" display="https://www.smartsheet.com/?trp=8539&amp;lx=evuPAIpWo3g7Gy4DYUPbsw&amp;lpa=top-pm-excel-project-tracker&amp;utm_source=integrated+content&amp;utm_campaign=top+project+management+excel+templates&amp;utm_medium=project+tracker+excel+template" xr:uid="{00000000-0004-0000-0100-000001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E56"/>
  <sheetViews>
    <sheetView workbookViewId="0">
      <selection activeCell="F25" sqref="F25"/>
    </sheetView>
  </sheetViews>
  <sheetFormatPr defaultColWidth="12.6640625" defaultRowHeight="15.75" customHeight="1" x14ac:dyDescent="0.25"/>
  <cols>
    <col min="1" max="1" width="23.6640625" customWidth="1"/>
    <col min="2" max="2" width="16" customWidth="1"/>
    <col min="3" max="3" width="17" customWidth="1"/>
    <col min="4" max="4" width="15.88671875" customWidth="1"/>
  </cols>
  <sheetData>
    <row r="1" spans="1:5" ht="15.75" customHeight="1" x14ac:dyDescent="0.25">
      <c r="A1" s="130" t="s">
        <v>96</v>
      </c>
      <c r="B1" s="122"/>
      <c r="C1" s="122"/>
      <c r="D1" s="122"/>
      <c r="E1" s="122"/>
    </row>
    <row r="2" spans="1:5" ht="15.75" customHeight="1" x14ac:dyDescent="0.25">
      <c r="A2" s="122"/>
      <c r="B2" s="122"/>
      <c r="C2" s="122"/>
      <c r="D2" s="122"/>
      <c r="E2" s="122"/>
    </row>
    <row r="3" spans="1:5" ht="15.75" customHeight="1" x14ac:dyDescent="0.25">
      <c r="A3" s="122"/>
      <c r="B3" s="122"/>
      <c r="C3" s="122"/>
      <c r="D3" s="122"/>
      <c r="E3" s="122"/>
    </row>
    <row r="4" spans="1:5" ht="15.75" customHeight="1" x14ac:dyDescent="0.25">
      <c r="A4" s="131" t="s">
        <v>97</v>
      </c>
      <c r="B4" s="122"/>
      <c r="C4" s="122"/>
      <c r="D4" s="108"/>
    </row>
    <row r="5" spans="1:5" ht="15.75" customHeight="1" x14ac:dyDescent="0.25">
      <c r="A5" s="122"/>
      <c r="B5" s="122"/>
      <c r="C5" s="122"/>
      <c r="D5" s="108"/>
    </row>
    <row r="6" spans="1:5" ht="15.75" customHeight="1" x14ac:dyDescent="0.25">
      <c r="A6" s="131" t="s">
        <v>98</v>
      </c>
      <c r="B6" s="122"/>
      <c r="C6" s="122"/>
      <c r="D6" s="108"/>
    </row>
    <row r="7" spans="1:5" ht="15.75" customHeight="1" x14ac:dyDescent="0.25">
      <c r="A7" s="132" t="s">
        <v>99</v>
      </c>
      <c r="B7" s="122"/>
      <c r="C7" s="122"/>
      <c r="D7" s="122"/>
    </row>
    <row r="8" spans="1:5" ht="15.75" customHeight="1" x14ac:dyDescent="0.25">
      <c r="A8" s="122"/>
      <c r="B8" s="122"/>
      <c r="C8" s="122"/>
      <c r="D8" s="122"/>
    </row>
    <row r="9" spans="1:5" ht="15.75" customHeight="1" x14ac:dyDescent="0.25">
      <c r="A9" s="109" t="s">
        <v>100</v>
      </c>
      <c r="B9" s="109" t="s">
        <v>101</v>
      </c>
      <c r="C9" s="109" t="s">
        <v>102</v>
      </c>
      <c r="D9" s="109" t="s">
        <v>103</v>
      </c>
    </row>
    <row r="10" spans="1:5" ht="15.75" customHeight="1" x14ac:dyDescent="0.25">
      <c r="A10" s="110" t="s">
        <v>104</v>
      </c>
      <c r="B10" s="111">
        <v>74400</v>
      </c>
      <c r="C10" s="112"/>
      <c r="D10" s="112"/>
    </row>
    <row r="11" spans="1:5" ht="15.75" customHeight="1" x14ac:dyDescent="0.25">
      <c r="A11" s="110" t="s">
        <v>105</v>
      </c>
      <c r="B11" s="111">
        <v>2400</v>
      </c>
      <c r="C11" s="112"/>
      <c r="D11" s="112"/>
    </row>
    <row r="12" spans="1:5" ht="15.75" customHeight="1" x14ac:dyDescent="0.25">
      <c r="A12" s="110" t="s">
        <v>106</v>
      </c>
      <c r="B12" s="111"/>
      <c r="C12" s="112"/>
      <c r="D12" s="112"/>
    </row>
    <row r="13" spans="1:5" ht="15.75" customHeight="1" x14ac:dyDescent="0.25">
      <c r="A13" s="110"/>
      <c r="B13" s="111"/>
      <c r="C13" s="112"/>
      <c r="D13" s="112"/>
    </row>
    <row r="14" spans="1:5" ht="15.75" customHeight="1" x14ac:dyDescent="0.25">
      <c r="A14" s="110"/>
      <c r="B14" s="111"/>
      <c r="C14" s="112"/>
      <c r="D14" s="112"/>
    </row>
    <row r="15" spans="1:5" ht="15.75" customHeight="1" x14ac:dyDescent="0.25">
      <c r="A15" s="109" t="s">
        <v>20</v>
      </c>
      <c r="B15" s="111">
        <f>SUM(B10:B14)</f>
        <v>76800</v>
      </c>
      <c r="C15" s="112"/>
      <c r="D15" s="112"/>
    </row>
    <row r="17" spans="1:5" ht="15.75" customHeight="1" x14ac:dyDescent="0.25">
      <c r="A17" s="133" t="s">
        <v>107</v>
      </c>
      <c r="B17" s="122"/>
      <c r="C17" s="122"/>
      <c r="D17" s="122"/>
      <c r="E17" s="116" t="s">
        <v>2</v>
      </c>
    </row>
    <row r="18" spans="1:5" ht="15.75" customHeight="1" x14ac:dyDescent="0.25">
      <c r="A18" s="122"/>
      <c r="B18" s="122"/>
      <c r="C18" s="122"/>
      <c r="D18" s="122"/>
    </row>
    <row r="19" spans="1:5" ht="15.75" customHeight="1" x14ac:dyDescent="0.25">
      <c r="A19" s="109" t="s">
        <v>100</v>
      </c>
      <c r="B19" s="109" t="s">
        <v>108</v>
      </c>
      <c r="C19" s="109" t="s">
        <v>109</v>
      </c>
      <c r="D19" s="109" t="s">
        <v>103</v>
      </c>
    </row>
    <row r="20" spans="1:5" ht="15.75" customHeight="1" x14ac:dyDescent="0.25">
      <c r="A20" s="110"/>
      <c r="B20" s="110"/>
      <c r="C20" s="110"/>
      <c r="D20" s="110"/>
    </row>
    <row r="21" spans="1:5" ht="15.75" customHeight="1" x14ac:dyDescent="0.25">
      <c r="A21" s="110" t="s">
        <v>46</v>
      </c>
      <c r="B21" s="111">
        <v>50000</v>
      </c>
      <c r="C21" s="117" t="s">
        <v>135</v>
      </c>
      <c r="D21" s="111"/>
    </row>
    <row r="22" spans="1:5" ht="15.75" customHeight="1" x14ac:dyDescent="0.25">
      <c r="A22" s="110"/>
      <c r="B22" s="111"/>
      <c r="C22" s="111"/>
      <c r="D22" s="111"/>
    </row>
    <row r="23" spans="1:5" ht="15.75" customHeight="1" x14ac:dyDescent="0.25">
      <c r="A23" s="110" t="s">
        <v>110</v>
      </c>
      <c r="B23" s="111">
        <v>1000</v>
      </c>
      <c r="C23" s="111"/>
      <c r="D23" s="111"/>
    </row>
    <row r="24" spans="1:5" ht="15.75" customHeight="1" x14ac:dyDescent="0.25">
      <c r="A24" s="110" t="s">
        <v>111</v>
      </c>
      <c r="B24" s="111">
        <v>1169</v>
      </c>
      <c r="C24" s="111"/>
      <c r="D24" s="111"/>
    </row>
    <row r="25" spans="1:5" ht="15.75" customHeight="1" x14ac:dyDescent="0.25">
      <c r="A25" s="110" t="s">
        <v>112</v>
      </c>
      <c r="B25" s="111">
        <v>3000</v>
      </c>
      <c r="C25" s="111"/>
      <c r="D25" s="111"/>
    </row>
    <row r="26" spans="1:5" ht="15.75" customHeight="1" x14ac:dyDescent="0.25">
      <c r="A26" s="110" t="s">
        <v>113</v>
      </c>
      <c r="B26" s="111">
        <v>2000</v>
      </c>
      <c r="C26" s="111"/>
      <c r="D26" s="111"/>
    </row>
    <row r="27" spans="1:5" ht="13.2" x14ac:dyDescent="0.25">
      <c r="A27" s="109"/>
      <c r="B27" s="111"/>
      <c r="C27" s="111"/>
      <c r="D27" s="111"/>
    </row>
    <row r="28" spans="1:5" ht="13.2" x14ac:dyDescent="0.25">
      <c r="A28" s="109" t="s">
        <v>114</v>
      </c>
      <c r="B28" s="111">
        <f>SUM(B23:B26)</f>
        <v>7169</v>
      </c>
      <c r="C28" s="111"/>
      <c r="D28" s="111"/>
    </row>
    <row r="29" spans="1:5" ht="13.2" x14ac:dyDescent="0.25">
      <c r="A29" s="109"/>
      <c r="B29" s="111"/>
      <c r="C29" s="111"/>
      <c r="D29" s="111"/>
    </row>
    <row r="30" spans="1:5" ht="13.2" x14ac:dyDescent="0.25">
      <c r="A30" s="109" t="s">
        <v>115</v>
      </c>
      <c r="B30" s="111"/>
      <c r="C30" s="111">
        <v>2000</v>
      </c>
      <c r="D30" s="111"/>
    </row>
    <row r="31" spans="1:5" ht="13.2" x14ac:dyDescent="0.25">
      <c r="A31" s="110" t="s">
        <v>116</v>
      </c>
      <c r="B31" s="111">
        <v>2400</v>
      </c>
      <c r="C31" s="111"/>
      <c r="D31" s="111"/>
    </row>
    <row r="32" spans="1:5" ht="13.2" x14ac:dyDescent="0.25">
      <c r="A32" s="110" t="s">
        <v>117</v>
      </c>
      <c r="B32" s="111">
        <v>1727</v>
      </c>
      <c r="C32" s="111"/>
      <c r="D32" s="111"/>
    </row>
    <row r="33" spans="1:3" ht="13.2" x14ac:dyDescent="0.25">
      <c r="A33" s="110" t="s">
        <v>118</v>
      </c>
      <c r="B33" s="111">
        <v>1071</v>
      </c>
      <c r="C33" s="111"/>
    </row>
    <row r="34" spans="1:3" ht="13.2" x14ac:dyDescent="0.25">
      <c r="A34" s="110" t="s">
        <v>119</v>
      </c>
      <c r="B34" s="111">
        <v>1500</v>
      </c>
      <c r="C34" s="111"/>
    </row>
    <row r="35" spans="1:3" ht="13.2" x14ac:dyDescent="0.25">
      <c r="A35" s="110" t="s">
        <v>120</v>
      </c>
      <c r="B35" s="111">
        <v>1700</v>
      </c>
      <c r="C35" s="111"/>
    </row>
    <row r="36" spans="1:3" ht="13.2" x14ac:dyDescent="0.25">
      <c r="A36" s="110" t="s">
        <v>121</v>
      </c>
      <c r="B36" s="111">
        <v>1000</v>
      </c>
      <c r="C36" s="111"/>
    </row>
    <row r="37" spans="1:3" ht="13.2" x14ac:dyDescent="0.25">
      <c r="A37" s="110" t="s">
        <v>122</v>
      </c>
      <c r="B37" s="111">
        <v>1300</v>
      </c>
      <c r="C37" s="111"/>
    </row>
    <row r="38" spans="1:3" ht="13.2" x14ac:dyDescent="0.25">
      <c r="A38" s="110" t="s">
        <v>123</v>
      </c>
      <c r="B38" s="111">
        <v>500</v>
      </c>
      <c r="C38" s="111"/>
    </row>
    <row r="39" spans="1:3" ht="13.2" x14ac:dyDescent="0.25">
      <c r="A39" s="110" t="s">
        <v>124</v>
      </c>
      <c r="B39" s="111">
        <v>1000</v>
      </c>
      <c r="C39" s="111"/>
    </row>
    <row r="40" spans="1:3" ht="13.2" x14ac:dyDescent="0.25">
      <c r="A40" s="110" t="s">
        <v>125</v>
      </c>
      <c r="B40" s="111">
        <v>500</v>
      </c>
      <c r="C40" s="111"/>
    </row>
    <row r="41" spans="1:3" ht="13.2" x14ac:dyDescent="0.25">
      <c r="A41" s="110" t="s">
        <v>126</v>
      </c>
      <c r="B41" s="111">
        <v>600</v>
      </c>
      <c r="C41" s="111"/>
    </row>
    <row r="42" spans="1:3" ht="13.2" x14ac:dyDescent="0.25">
      <c r="A42" s="110"/>
      <c r="B42" s="111"/>
      <c r="C42" s="111"/>
    </row>
    <row r="43" spans="1:3" ht="13.2" x14ac:dyDescent="0.25">
      <c r="A43" s="110" t="s">
        <v>114</v>
      </c>
      <c r="B43" s="111">
        <f>SUM(B31:B41)</f>
        <v>13298</v>
      </c>
      <c r="C43" s="111"/>
    </row>
    <row r="44" spans="1:3" ht="13.2" x14ac:dyDescent="0.25">
      <c r="A44" s="110"/>
      <c r="B44" s="111"/>
      <c r="C44" s="111"/>
    </row>
    <row r="45" spans="1:3" ht="13.2" x14ac:dyDescent="0.25">
      <c r="A45" s="109" t="s">
        <v>127</v>
      </c>
      <c r="B45" s="111"/>
      <c r="C45" s="111"/>
    </row>
    <row r="46" spans="1:3" ht="13.2" x14ac:dyDescent="0.25">
      <c r="A46" s="110" t="s">
        <v>118</v>
      </c>
      <c r="B46" s="111">
        <v>815</v>
      </c>
      <c r="C46" s="111"/>
    </row>
    <row r="47" spans="1:3" ht="13.2" x14ac:dyDescent="0.25">
      <c r="A47" s="110" t="s">
        <v>128</v>
      </c>
      <c r="B47" s="111">
        <v>2000</v>
      </c>
      <c r="C47" s="111"/>
    </row>
    <row r="48" spans="1:3" ht="13.2" x14ac:dyDescent="0.25">
      <c r="A48" s="110" t="s">
        <v>123</v>
      </c>
      <c r="B48" s="111">
        <v>500</v>
      </c>
      <c r="C48" s="111"/>
    </row>
    <row r="49" spans="1:2" ht="13.2" x14ac:dyDescent="0.25">
      <c r="A49" s="110" t="s">
        <v>129</v>
      </c>
      <c r="B49" s="111">
        <v>700</v>
      </c>
    </row>
    <row r="50" spans="1:2" ht="13.2" x14ac:dyDescent="0.25">
      <c r="A50" s="110" t="s">
        <v>119</v>
      </c>
      <c r="B50" s="111">
        <v>40</v>
      </c>
    </row>
    <row r="51" spans="1:2" ht="13.2" x14ac:dyDescent="0.25">
      <c r="A51" s="110"/>
      <c r="B51" s="111"/>
    </row>
    <row r="52" spans="1:2" ht="13.2" x14ac:dyDescent="0.25">
      <c r="A52" s="110"/>
      <c r="B52" s="111"/>
    </row>
    <row r="53" spans="1:2" ht="13.2" x14ac:dyDescent="0.25">
      <c r="A53" s="110" t="s">
        <v>114</v>
      </c>
      <c r="B53" s="111">
        <f>SUM(B46:B50)</f>
        <v>4055</v>
      </c>
    </row>
    <row r="55" spans="1:2" ht="17.399999999999999" x14ac:dyDescent="0.3">
      <c r="A55" s="113" t="s">
        <v>130</v>
      </c>
      <c r="B55" s="114">
        <f>B43+B53+B28</f>
        <v>24522</v>
      </c>
    </row>
    <row r="56" spans="1:2" ht="13.2" x14ac:dyDescent="0.25">
      <c r="A56" s="110" t="s">
        <v>131</v>
      </c>
      <c r="B56" s="115">
        <f>B21+B55</f>
        <v>74522</v>
      </c>
    </row>
  </sheetData>
  <mergeCells count="5">
    <mergeCell ref="A1:E3"/>
    <mergeCell ref="A4:C5"/>
    <mergeCell ref="A6:C6"/>
    <mergeCell ref="A7:D8"/>
    <mergeCell ref="A17:D18"/>
  </mergeCells>
  <printOptions gridLines="1"/>
  <pageMargins left="0.7" right="0.7" top="0.75" bottom="0.75" header="0.3" footer="0.3"/>
  <pageSetup scale="8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58"/>
  <sheetViews>
    <sheetView workbookViewId="0">
      <selection activeCell="E14" sqref="E14"/>
    </sheetView>
  </sheetViews>
  <sheetFormatPr defaultColWidth="12.6640625" defaultRowHeight="15.75" customHeight="1" x14ac:dyDescent="0.25"/>
  <cols>
    <col min="1" max="1" width="23.6640625" customWidth="1"/>
    <col min="2" max="2" width="16" customWidth="1"/>
    <col min="3" max="3" width="17" customWidth="1"/>
    <col min="4" max="4" width="15.88671875" customWidth="1"/>
  </cols>
  <sheetData>
    <row r="1" spans="1:5" ht="15.75" customHeight="1" x14ac:dyDescent="0.25">
      <c r="A1" s="130" t="s">
        <v>137</v>
      </c>
      <c r="B1" s="122"/>
      <c r="C1" s="122"/>
      <c r="D1" s="122"/>
      <c r="E1" s="122"/>
    </row>
    <row r="2" spans="1:5" ht="15.75" customHeight="1" x14ac:dyDescent="0.25">
      <c r="A2" s="122"/>
      <c r="B2" s="122"/>
      <c r="C2" s="122"/>
      <c r="D2" s="122"/>
      <c r="E2" s="122"/>
    </row>
    <row r="3" spans="1:5" ht="15.75" customHeight="1" x14ac:dyDescent="0.25">
      <c r="A3" s="122"/>
      <c r="B3" s="122"/>
      <c r="C3" s="122"/>
      <c r="D3" s="122"/>
      <c r="E3" s="122"/>
    </row>
    <row r="4" spans="1:5" ht="15.75" customHeight="1" x14ac:dyDescent="0.25">
      <c r="A4" s="131" t="s">
        <v>97</v>
      </c>
      <c r="B4" s="122"/>
      <c r="C4" s="122"/>
      <c r="D4" s="108"/>
    </row>
    <row r="5" spans="1:5" ht="15.75" customHeight="1" x14ac:dyDescent="0.25">
      <c r="A5" s="122"/>
      <c r="B5" s="122"/>
      <c r="C5" s="122"/>
      <c r="D5" s="108"/>
    </row>
    <row r="6" spans="1:5" ht="15.75" customHeight="1" x14ac:dyDescent="0.25">
      <c r="A6" s="131" t="s">
        <v>98</v>
      </c>
      <c r="B6" s="122"/>
      <c r="C6" s="122"/>
      <c r="D6" s="108"/>
    </row>
    <row r="7" spans="1:5" ht="15.75" customHeight="1" x14ac:dyDescent="0.25">
      <c r="A7" s="132" t="s">
        <v>99</v>
      </c>
      <c r="B7" s="122"/>
      <c r="C7" s="122"/>
      <c r="D7" s="122"/>
    </row>
    <row r="8" spans="1:5" ht="15.75" customHeight="1" x14ac:dyDescent="0.25">
      <c r="A8" s="122"/>
      <c r="B8" s="122"/>
      <c r="C8" s="122"/>
      <c r="D8" s="122"/>
    </row>
    <row r="9" spans="1:5" ht="15.75" customHeight="1" x14ac:dyDescent="0.25">
      <c r="A9" s="109" t="s">
        <v>100</v>
      </c>
      <c r="B9" s="109" t="s">
        <v>101</v>
      </c>
      <c r="C9" s="109" t="s">
        <v>102</v>
      </c>
      <c r="D9" s="109" t="s">
        <v>103</v>
      </c>
    </row>
    <row r="10" spans="1:5" ht="15.75" customHeight="1" x14ac:dyDescent="0.25">
      <c r="A10" s="110" t="s">
        <v>104</v>
      </c>
      <c r="B10" s="111">
        <v>74400</v>
      </c>
      <c r="C10" s="112"/>
      <c r="D10" s="112"/>
    </row>
    <row r="11" spans="1:5" ht="15.75" customHeight="1" x14ac:dyDescent="0.25">
      <c r="A11" s="110" t="s">
        <v>105</v>
      </c>
      <c r="B11" s="111">
        <v>2400</v>
      </c>
      <c r="C11" s="112"/>
      <c r="D11" s="112"/>
    </row>
    <row r="12" spans="1:5" ht="15.75" customHeight="1" x14ac:dyDescent="0.25">
      <c r="A12" s="110" t="s">
        <v>106</v>
      </c>
      <c r="B12" s="111"/>
      <c r="C12" s="112"/>
      <c r="D12" s="112"/>
    </row>
    <row r="13" spans="1:5" ht="15.75" customHeight="1" x14ac:dyDescent="0.25">
      <c r="A13" s="110"/>
      <c r="B13" s="111"/>
      <c r="C13" s="112"/>
      <c r="D13" s="112"/>
    </row>
    <row r="14" spans="1:5" ht="15.75" customHeight="1" x14ac:dyDescent="0.25">
      <c r="A14" s="110"/>
      <c r="B14" s="111"/>
      <c r="C14" s="112"/>
      <c r="D14" s="112"/>
    </row>
    <row r="15" spans="1:5" ht="15.75" customHeight="1" x14ac:dyDescent="0.25">
      <c r="A15" s="109" t="s">
        <v>20</v>
      </c>
      <c r="B15" s="111">
        <f>SUM(B10:B14)</f>
        <v>76800</v>
      </c>
      <c r="C15" s="112"/>
      <c r="D15" s="112"/>
    </row>
    <row r="17" spans="1:5" ht="15.75" customHeight="1" x14ac:dyDescent="0.25">
      <c r="A17" s="133" t="s">
        <v>107</v>
      </c>
      <c r="B17" s="122"/>
      <c r="C17" s="122"/>
      <c r="D17" s="122"/>
      <c r="E17" s="116" t="s">
        <v>2</v>
      </c>
    </row>
    <row r="18" spans="1:5" ht="15.75" customHeight="1" x14ac:dyDescent="0.25">
      <c r="A18" s="122"/>
      <c r="B18" s="122"/>
      <c r="C18" s="122"/>
      <c r="D18" s="122"/>
    </row>
    <row r="19" spans="1:5" ht="15.75" customHeight="1" x14ac:dyDescent="0.25">
      <c r="A19" s="109" t="s">
        <v>100</v>
      </c>
      <c r="B19" s="109" t="s">
        <v>108</v>
      </c>
      <c r="C19" s="109" t="s">
        <v>109</v>
      </c>
      <c r="D19" s="109" t="s">
        <v>103</v>
      </c>
    </row>
    <row r="20" spans="1:5" ht="15.75" customHeight="1" x14ac:dyDescent="0.25">
      <c r="A20" s="110"/>
      <c r="B20" s="110"/>
      <c r="C20" s="110"/>
      <c r="D20" s="110"/>
    </row>
    <row r="21" spans="1:5" ht="15.75" customHeight="1" x14ac:dyDescent="0.25">
      <c r="A21" s="110" t="s">
        <v>46</v>
      </c>
      <c r="B21" s="111">
        <v>40000</v>
      </c>
      <c r="C21" s="111">
        <v>40000</v>
      </c>
      <c r="D21" s="111"/>
    </row>
    <row r="22" spans="1:5" ht="15.75" customHeight="1" x14ac:dyDescent="0.25">
      <c r="A22" s="110"/>
      <c r="B22" s="111"/>
      <c r="C22" s="111"/>
      <c r="D22" s="111"/>
    </row>
    <row r="23" spans="1:5" ht="15.75" customHeight="1" x14ac:dyDescent="0.25">
      <c r="A23" s="110" t="s">
        <v>110</v>
      </c>
      <c r="B23" s="111">
        <v>1000</v>
      </c>
      <c r="C23" s="111"/>
      <c r="D23" s="111"/>
    </row>
    <row r="24" spans="1:5" ht="15.75" customHeight="1" x14ac:dyDescent="0.25">
      <c r="A24" s="110" t="s">
        <v>111</v>
      </c>
      <c r="B24" s="111">
        <v>1169</v>
      </c>
      <c r="C24" s="111"/>
      <c r="D24" s="111"/>
    </row>
    <row r="25" spans="1:5" ht="15.75" customHeight="1" x14ac:dyDescent="0.25">
      <c r="A25" s="110" t="s">
        <v>112</v>
      </c>
      <c r="B25" s="111">
        <v>3000</v>
      </c>
      <c r="C25" s="111"/>
      <c r="D25" s="111"/>
    </row>
    <row r="26" spans="1:5" ht="15.75" customHeight="1" x14ac:dyDescent="0.25">
      <c r="A26" s="110" t="s">
        <v>113</v>
      </c>
      <c r="B26" s="111">
        <v>2000</v>
      </c>
      <c r="C26" s="111"/>
      <c r="D26" s="111"/>
    </row>
    <row r="27" spans="1:5" ht="13.2" x14ac:dyDescent="0.25">
      <c r="A27" s="109"/>
      <c r="B27" s="111"/>
      <c r="C27" s="111"/>
      <c r="D27" s="111"/>
    </row>
    <row r="28" spans="1:5" ht="13.2" x14ac:dyDescent="0.25">
      <c r="A28" s="109" t="s">
        <v>114</v>
      </c>
      <c r="B28" s="111">
        <f>SUM(B23:B26)</f>
        <v>7169</v>
      </c>
      <c r="C28" s="111"/>
      <c r="D28" s="111"/>
    </row>
    <row r="29" spans="1:5" ht="13.2" x14ac:dyDescent="0.25">
      <c r="A29" s="109"/>
      <c r="B29" s="111"/>
      <c r="C29" s="111"/>
      <c r="D29" s="111"/>
    </row>
    <row r="30" spans="1:5" ht="13.2" x14ac:dyDescent="0.25">
      <c r="A30" s="109" t="s">
        <v>115</v>
      </c>
      <c r="B30" s="111"/>
      <c r="C30" s="111">
        <v>2000</v>
      </c>
      <c r="D30" s="111"/>
    </row>
    <row r="31" spans="1:5" ht="13.2" x14ac:dyDescent="0.25">
      <c r="A31" s="110" t="s">
        <v>116</v>
      </c>
      <c r="B31" s="111">
        <v>1500</v>
      </c>
      <c r="C31" s="111"/>
      <c r="D31" s="111"/>
    </row>
    <row r="32" spans="1:5" ht="13.2" x14ac:dyDescent="0.25">
      <c r="A32" s="110" t="s">
        <v>117</v>
      </c>
      <c r="B32" s="111">
        <v>600</v>
      </c>
      <c r="C32" s="111"/>
      <c r="D32" s="111"/>
    </row>
    <row r="33" spans="1:3" ht="13.2" x14ac:dyDescent="0.25">
      <c r="A33" s="110" t="s">
        <v>118</v>
      </c>
      <c r="B33" s="111">
        <v>1500</v>
      </c>
      <c r="C33" s="111"/>
    </row>
    <row r="34" spans="1:3" ht="13.2" x14ac:dyDescent="0.25">
      <c r="A34" s="110" t="s">
        <v>119</v>
      </c>
      <c r="B34" s="111">
        <v>1500</v>
      </c>
      <c r="C34" s="111"/>
    </row>
    <row r="35" spans="1:3" ht="13.2" x14ac:dyDescent="0.25">
      <c r="A35" s="110" t="s">
        <v>120</v>
      </c>
      <c r="B35" s="111">
        <v>1000</v>
      </c>
      <c r="C35" s="111"/>
    </row>
    <row r="36" spans="1:3" ht="13.2" x14ac:dyDescent="0.25">
      <c r="A36" s="110" t="s">
        <v>121</v>
      </c>
      <c r="B36" s="111">
        <v>300</v>
      </c>
      <c r="C36" s="111"/>
    </row>
    <row r="37" spans="1:3" ht="13.2" x14ac:dyDescent="0.25">
      <c r="A37" s="110" t="s">
        <v>122</v>
      </c>
      <c r="B37" s="111">
        <v>1200</v>
      </c>
      <c r="C37" s="111"/>
    </row>
    <row r="38" spans="1:3" ht="13.2" x14ac:dyDescent="0.25">
      <c r="A38" s="110" t="s">
        <v>123</v>
      </c>
      <c r="B38" s="111">
        <v>200</v>
      </c>
      <c r="C38" s="111"/>
    </row>
    <row r="39" spans="1:3" ht="13.2" x14ac:dyDescent="0.25">
      <c r="A39" s="110" t="s">
        <v>124</v>
      </c>
      <c r="B39" s="111">
        <v>800</v>
      </c>
      <c r="C39" s="111"/>
    </row>
    <row r="40" spans="1:3" ht="13.2" x14ac:dyDescent="0.25">
      <c r="A40" s="110" t="s">
        <v>125</v>
      </c>
      <c r="B40" s="111">
        <v>600</v>
      </c>
      <c r="C40" s="111"/>
    </row>
    <row r="41" spans="1:3" ht="13.2" x14ac:dyDescent="0.25">
      <c r="A41" s="110" t="s">
        <v>126</v>
      </c>
      <c r="B41" s="111">
        <v>600</v>
      </c>
      <c r="C41" s="111"/>
    </row>
    <row r="42" spans="1:3" ht="13.2" x14ac:dyDescent="0.25">
      <c r="A42" s="110"/>
      <c r="B42" s="111"/>
      <c r="C42" s="111"/>
    </row>
    <row r="43" spans="1:3" ht="13.2" x14ac:dyDescent="0.25">
      <c r="A43" s="110" t="s">
        <v>114</v>
      </c>
      <c r="B43" s="111">
        <f>SUM(B31:B41)</f>
        <v>9800</v>
      </c>
      <c r="C43" s="111"/>
    </row>
    <row r="44" spans="1:3" ht="13.2" x14ac:dyDescent="0.25">
      <c r="A44" s="110"/>
      <c r="B44" s="111"/>
      <c r="C44" s="111"/>
    </row>
    <row r="45" spans="1:3" ht="13.2" x14ac:dyDescent="0.25">
      <c r="A45" s="109" t="s">
        <v>127</v>
      </c>
      <c r="B45" s="111"/>
      <c r="C45" s="111"/>
    </row>
    <row r="46" spans="1:3" ht="13.2" x14ac:dyDescent="0.25">
      <c r="A46" s="110" t="s">
        <v>118</v>
      </c>
      <c r="B46" s="111">
        <v>486</v>
      </c>
      <c r="C46" s="111"/>
    </row>
    <row r="47" spans="1:3" ht="13.2" x14ac:dyDescent="0.25">
      <c r="A47" s="110" t="s">
        <v>128</v>
      </c>
      <c r="B47" s="111">
        <v>5064</v>
      </c>
      <c r="C47" s="111"/>
    </row>
    <row r="48" spans="1:3" ht="13.2" x14ac:dyDescent="0.25">
      <c r="A48" s="110" t="s">
        <v>123</v>
      </c>
      <c r="B48" s="111">
        <v>600</v>
      </c>
      <c r="C48" s="111"/>
    </row>
    <row r="49" spans="1:2" ht="13.2" x14ac:dyDescent="0.25">
      <c r="A49" s="110" t="s">
        <v>132</v>
      </c>
      <c r="B49" s="111">
        <v>240</v>
      </c>
    </row>
    <row r="50" spans="1:2" ht="13.2" x14ac:dyDescent="0.25">
      <c r="A50" s="110" t="s">
        <v>119</v>
      </c>
      <c r="B50" s="111">
        <v>3720</v>
      </c>
    </row>
    <row r="51" spans="1:2" ht="13.2" x14ac:dyDescent="0.25">
      <c r="A51" s="110" t="s">
        <v>133</v>
      </c>
      <c r="B51" s="111">
        <v>1800</v>
      </c>
    </row>
    <row r="52" spans="1:2" ht="13.2" x14ac:dyDescent="0.25">
      <c r="A52" s="110" t="s">
        <v>134</v>
      </c>
      <c r="B52" s="111">
        <v>2608</v>
      </c>
    </row>
    <row r="53" spans="1:2" ht="13.2" x14ac:dyDescent="0.25">
      <c r="A53" s="110" t="s">
        <v>129</v>
      </c>
      <c r="B53" s="110">
        <v>700</v>
      </c>
    </row>
    <row r="54" spans="1:2" ht="13.2" x14ac:dyDescent="0.25">
      <c r="A54" s="110"/>
      <c r="B54" s="110"/>
    </row>
    <row r="55" spans="1:2" ht="13.2" x14ac:dyDescent="0.25">
      <c r="A55" s="110" t="s">
        <v>114</v>
      </c>
      <c r="B55" s="111">
        <f>SUM(B46:B52)</f>
        <v>14518</v>
      </c>
    </row>
    <row r="57" spans="1:2" ht="17.399999999999999" x14ac:dyDescent="0.3">
      <c r="A57" s="113" t="s">
        <v>130</v>
      </c>
      <c r="B57" s="114">
        <f>B43+B55+B28</f>
        <v>31487</v>
      </c>
    </row>
    <row r="58" spans="1:2" ht="13.2" x14ac:dyDescent="0.25">
      <c r="A58" s="110" t="s">
        <v>131</v>
      </c>
      <c r="B58" s="115">
        <f>B21+B57</f>
        <v>71487</v>
      </c>
    </row>
  </sheetData>
  <mergeCells count="5">
    <mergeCell ref="A1:E3"/>
    <mergeCell ref="A4:C5"/>
    <mergeCell ref="A6:C6"/>
    <mergeCell ref="A7:D8"/>
    <mergeCell ref="A17:D18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58"/>
  <sheetViews>
    <sheetView workbookViewId="0">
      <selection activeCell="H12" sqref="H12"/>
    </sheetView>
  </sheetViews>
  <sheetFormatPr defaultColWidth="12.6640625" defaultRowHeight="15.75" customHeight="1" x14ac:dyDescent="0.25"/>
  <cols>
    <col min="1" max="1" width="23.6640625" customWidth="1"/>
    <col min="2" max="2" width="16" customWidth="1"/>
    <col min="3" max="3" width="17" customWidth="1"/>
    <col min="4" max="4" width="15.88671875" customWidth="1"/>
  </cols>
  <sheetData>
    <row r="1" spans="1:5" ht="15.75" customHeight="1" x14ac:dyDescent="0.25">
      <c r="A1" s="130" t="s">
        <v>136</v>
      </c>
      <c r="B1" s="130"/>
      <c r="C1" s="130"/>
      <c r="D1" s="130"/>
      <c r="E1" s="130"/>
    </row>
    <row r="2" spans="1:5" ht="15.75" customHeight="1" x14ac:dyDescent="0.25">
      <c r="A2" s="130"/>
      <c r="B2" s="130"/>
      <c r="C2" s="130"/>
      <c r="D2" s="130"/>
      <c r="E2" s="130"/>
    </row>
    <row r="3" spans="1:5" ht="15.75" customHeight="1" x14ac:dyDescent="0.25">
      <c r="A3" s="130"/>
      <c r="B3" s="130"/>
      <c r="C3" s="130"/>
      <c r="D3" s="130"/>
      <c r="E3" s="130"/>
    </row>
    <row r="4" spans="1:5" ht="15.75" customHeight="1" x14ac:dyDescent="0.25">
      <c r="A4" s="131" t="s">
        <v>97</v>
      </c>
      <c r="B4" s="122"/>
      <c r="C4" s="122"/>
      <c r="D4" s="108"/>
    </row>
    <row r="5" spans="1:5" ht="15.75" customHeight="1" x14ac:dyDescent="0.25">
      <c r="A5" s="122"/>
      <c r="B5" s="122"/>
      <c r="C5" s="122"/>
      <c r="D5" s="108"/>
    </row>
    <row r="6" spans="1:5" ht="15.75" customHeight="1" x14ac:dyDescent="0.25">
      <c r="A6" s="131" t="s">
        <v>98</v>
      </c>
      <c r="B6" s="122"/>
      <c r="C6" s="122"/>
      <c r="D6" s="108"/>
    </row>
    <row r="7" spans="1:5" ht="15.75" customHeight="1" x14ac:dyDescent="0.25">
      <c r="A7" s="132" t="s">
        <v>99</v>
      </c>
      <c r="B7" s="122"/>
      <c r="C7" s="122"/>
      <c r="D7" s="122"/>
    </row>
    <row r="8" spans="1:5" ht="15.75" customHeight="1" x14ac:dyDescent="0.25">
      <c r="A8" s="122"/>
      <c r="B8" s="122"/>
      <c r="C8" s="122"/>
      <c r="D8" s="122"/>
    </row>
    <row r="9" spans="1:5" ht="15.75" customHeight="1" x14ac:dyDescent="0.25">
      <c r="A9" s="109" t="s">
        <v>100</v>
      </c>
      <c r="B9" s="109" t="s">
        <v>101</v>
      </c>
      <c r="C9" s="109" t="s">
        <v>102</v>
      </c>
      <c r="D9" s="109" t="s">
        <v>103</v>
      </c>
    </row>
    <row r="10" spans="1:5" ht="15.75" customHeight="1" x14ac:dyDescent="0.25">
      <c r="A10" s="110" t="s">
        <v>104</v>
      </c>
      <c r="B10" s="111">
        <v>74400</v>
      </c>
      <c r="C10" s="112"/>
      <c r="D10" s="112"/>
    </row>
    <row r="11" spans="1:5" ht="15.75" customHeight="1" x14ac:dyDescent="0.25">
      <c r="A11" s="110" t="s">
        <v>105</v>
      </c>
      <c r="B11" s="111">
        <v>2400</v>
      </c>
      <c r="C11" s="112"/>
      <c r="D11" s="112"/>
    </row>
    <row r="12" spans="1:5" ht="15.75" customHeight="1" x14ac:dyDescent="0.25">
      <c r="A12" s="110" t="s">
        <v>106</v>
      </c>
      <c r="B12" s="111"/>
      <c r="C12" s="112"/>
      <c r="D12" s="112"/>
    </row>
    <row r="13" spans="1:5" ht="15.75" customHeight="1" x14ac:dyDescent="0.25">
      <c r="A13" s="110"/>
      <c r="B13" s="111"/>
      <c r="C13" s="112"/>
      <c r="D13" s="112"/>
    </row>
    <row r="14" spans="1:5" ht="15.75" customHeight="1" x14ac:dyDescent="0.25">
      <c r="A14" s="110"/>
      <c r="B14" s="111"/>
      <c r="C14" s="112"/>
      <c r="D14" s="112"/>
    </row>
    <row r="15" spans="1:5" ht="15.75" customHeight="1" x14ac:dyDescent="0.25">
      <c r="A15" s="109" t="s">
        <v>20</v>
      </c>
      <c r="B15" s="111">
        <f>SUM(B10:B14)</f>
        <v>76800</v>
      </c>
      <c r="C15" s="112"/>
      <c r="D15" s="112"/>
    </row>
    <row r="17" spans="1:5" ht="15.75" customHeight="1" x14ac:dyDescent="0.25">
      <c r="A17" s="133" t="s">
        <v>107</v>
      </c>
      <c r="B17" s="122"/>
      <c r="C17" s="122"/>
      <c r="D17" s="122"/>
      <c r="E17" s="116" t="s">
        <v>2</v>
      </c>
    </row>
    <row r="18" spans="1:5" ht="15.75" customHeight="1" x14ac:dyDescent="0.25">
      <c r="A18" s="122"/>
      <c r="B18" s="122"/>
      <c r="C18" s="122"/>
      <c r="D18" s="122"/>
    </row>
    <row r="19" spans="1:5" ht="15.75" customHeight="1" x14ac:dyDescent="0.25">
      <c r="A19" s="109" t="s">
        <v>100</v>
      </c>
      <c r="B19" s="109" t="s">
        <v>108</v>
      </c>
      <c r="C19" s="109" t="s">
        <v>109</v>
      </c>
      <c r="D19" s="109" t="s">
        <v>103</v>
      </c>
    </row>
    <row r="20" spans="1:5" ht="15.75" customHeight="1" x14ac:dyDescent="0.25">
      <c r="A20" s="110"/>
      <c r="B20" s="110"/>
      <c r="C20" s="110"/>
      <c r="D20" s="110"/>
    </row>
    <row r="21" spans="1:5" ht="15.75" customHeight="1" x14ac:dyDescent="0.25">
      <c r="A21" s="110" t="s">
        <v>46</v>
      </c>
      <c r="B21" s="111">
        <v>40000</v>
      </c>
      <c r="C21" s="111">
        <v>40000</v>
      </c>
      <c r="D21" s="111"/>
    </row>
    <row r="22" spans="1:5" ht="15.75" customHeight="1" x14ac:dyDescent="0.25">
      <c r="A22" s="110"/>
      <c r="B22" s="111"/>
      <c r="C22" s="111"/>
      <c r="D22" s="111"/>
    </row>
    <row r="23" spans="1:5" ht="15.75" customHeight="1" x14ac:dyDescent="0.25">
      <c r="A23" s="110" t="s">
        <v>110</v>
      </c>
      <c r="B23" s="111">
        <v>1000</v>
      </c>
      <c r="C23" s="111"/>
      <c r="D23" s="111"/>
    </row>
    <row r="24" spans="1:5" ht="15.75" customHeight="1" x14ac:dyDescent="0.25">
      <c r="A24" s="110" t="s">
        <v>111</v>
      </c>
      <c r="B24" s="111">
        <v>1169</v>
      </c>
      <c r="C24" s="111"/>
      <c r="D24" s="111"/>
    </row>
    <row r="25" spans="1:5" ht="15.75" customHeight="1" x14ac:dyDescent="0.25">
      <c r="A25" s="110" t="s">
        <v>112</v>
      </c>
      <c r="B25" s="111">
        <v>3000</v>
      </c>
      <c r="C25" s="111"/>
      <c r="D25" s="111"/>
    </row>
    <row r="26" spans="1:5" ht="15.75" customHeight="1" x14ac:dyDescent="0.25">
      <c r="A26" s="110" t="s">
        <v>113</v>
      </c>
      <c r="B26" s="111">
        <v>2000</v>
      </c>
      <c r="C26" s="111"/>
      <c r="D26" s="111"/>
    </row>
    <row r="27" spans="1:5" ht="13.2" x14ac:dyDescent="0.25">
      <c r="A27" s="109"/>
      <c r="B27" s="111"/>
      <c r="C27" s="111"/>
      <c r="D27" s="111"/>
    </row>
    <row r="28" spans="1:5" ht="13.2" x14ac:dyDescent="0.25">
      <c r="A28" s="109" t="s">
        <v>114</v>
      </c>
      <c r="B28" s="111">
        <f>SUM(B23:B26)</f>
        <v>7169</v>
      </c>
      <c r="C28" s="111"/>
      <c r="D28" s="111"/>
    </row>
    <row r="29" spans="1:5" ht="13.2" x14ac:dyDescent="0.25">
      <c r="A29" s="109"/>
      <c r="B29" s="111"/>
      <c r="C29" s="111"/>
      <c r="D29" s="111"/>
    </row>
    <row r="30" spans="1:5" ht="13.2" x14ac:dyDescent="0.25">
      <c r="A30" s="109" t="s">
        <v>115</v>
      </c>
      <c r="B30" s="111"/>
      <c r="C30" s="111">
        <v>2000</v>
      </c>
      <c r="D30" s="111"/>
    </row>
    <row r="31" spans="1:5" ht="13.2" x14ac:dyDescent="0.25">
      <c r="A31" s="110" t="s">
        <v>116</v>
      </c>
      <c r="B31" s="111">
        <v>1500</v>
      </c>
      <c r="C31" s="111"/>
      <c r="D31" s="111"/>
    </row>
    <row r="32" spans="1:5" ht="13.2" x14ac:dyDescent="0.25">
      <c r="A32" s="110" t="s">
        <v>117</v>
      </c>
      <c r="B32" s="111">
        <v>600</v>
      </c>
      <c r="C32" s="111"/>
      <c r="D32" s="111"/>
    </row>
    <row r="33" spans="1:3" ht="13.2" x14ac:dyDescent="0.25">
      <c r="A33" s="110" t="s">
        <v>118</v>
      </c>
      <c r="B33" s="111">
        <v>1500</v>
      </c>
      <c r="C33" s="111"/>
    </row>
    <row r="34" spans="1:3" ht="13.2" x14ac:dyDescent="0.25">
      <c r="A34" s="110" t="s">
        <v>119</v>
      </c>
      <c r="B34" s="111">
        <v>1500</v>
      </c>
      <c r="C34" s="111"/>
    </row>
    <row r="35" spans="1:3" ht="13.2" x14ac:dyDescent="0.25">
      <c r="A35" s="110" t="s">
        <v>120</v>
      </c>
      <c r="B35" s="111">
        <v>1000</v>
      </c>
      <c r="C35" s="111"/>
    </row>
    <row r="36" spans="1:3" ht="13.2" x14ac:dyDescent="0.25">
      <c r="A36" s="110" t="s">
        <v>121</v>
      </c>
      <c r="B36" s="111">
        <v>300</v>
      </c>
      <c r="C36" s="111"/>
    </row>
    <row r="37" spans="1:3" ht="13.2" x14ac:dyDescent="0.25">
      <c r="A37" s="110" t="s">
        <v>122</v>
      </c>
      <c r="B37" s="111">
        <v>1200</v>
      </c>
      <c r="C37" s="111"/>
    </row>
    <row r="38" spans="1:3" ht="13.2" x14ac:dyDescent="0.25">
      <c r="A38" s="110" t="s">
        <v>123</v>
      </c>
      <c r="B38" s="111">
        <v>200</v>
      </c>
      <c r="C38" s="111"/>
    </row>
    <row r="39" spans="1:3" ht="13.2" x14ac:dyDescent="0.25">
      <c r="A39" s="110" t="s">
        <v>124</v>
      </c>
      <c r="B39" s="111">
        <v>800</v>
      </c>
      <c r="C39" s="111"/>
    </row>
    <row r="40" spans="1:3" ht="13.2" x14ac:dyDescent="0.25">
      <c r="A40" s="110" t="s">
        <v>125</v>
      </c>
      <c r="B40" s="111">
        <v>600</v>
      </c>
      <c r="C40" s="111"/>
    </row>
    <row r="41" spans="1:3" ht="13.2" x14ac:dyDescent="0.25">
      <c r="A41" s="110" t="s">
        <v>126</v>
      </c>
      <c r="B41" s="111">
        <v>600</v>
      </c>
      <c r="C41" s="111"/>
    </row>
    <row r="42" spans="1:3" ht="13.2" x14ac:dyDescent="0.25">
      <c r="A42" s="110"/>
      <c r="B42" s="111"/>
      <c r="C42" s="111"/>
    </row>
    <row r="43" spans="1:3" ht="13.2" x14ac:dyDescent="0.25">
      <c r="A43" s="110" t="s">
        <v>114</v>
      </c>
      <c r="B43" s="111">
        <f>SUM(B31:B41)</f>
        <v>9800</v>
      </c>
      <c r="C43" s="111"/>
    </row>
    <row r="44" spans="1:3" ht="13.2" x14ac:dyDescent="0.25">
      <c r="A44" s="110"/>
      <c r="B44" s="111"/>
      <c r="C44" s="111"/>
    </row>
    <row r="45" spans="1:3" ht="13.2" x14ac:dyDescent="0.25">
      <c r="A45" s="109" t="s">
        <v>127</v>
      </c>
      <c r="B45" s="111"/>
      <c r="C45" s="111"/>
    </row>
    <row r="46" spans="1:3" ht="13.2" x14ac:dyDescent="0.25">
      <c r="A46" s="110" t="s">
        <v>118</v>
      </c>
      <c r="B46" s="111">
        <v>486</v>
      </c>
      <c r="C46" s="111"/>
    </row>
    <row r="47" spans="1:3" ht="13.2" x14ac:dyDescent="0.25">
      <c r="A47" s="110" t="s">
        <v>128</v>
      </c>
      <c r="B47" s="111">
        <v>5064</v>
      </c>
      <c r="C47" s="111"/>
    </row>
    <row r="48" spans="1:3" ht="13.2" x14ac:dyDescent="0.25">
      <c r="A48" s="110" t="s">
        <v>123</v>
      </c>
      <c r="B48" s="111">
        <v>600</v>
      </c>
      <c r="C48" s="111"/>
    </row>
    <row r="49" spans="1:2" ht="13.2" x14ac:dyDescent="0.25">
      <c r="A49" s="110" t="s">
        <v>132</v>
      </c>
      <c r="B49" s="111">
        <v>240</v>
      </c>
    </row>
    <row r="50" spans="1:2" ht="13.2" x14ac:dyDescent="0.25">
      <c r="A50" s="110" t="s">
        <v>119</v>
      </c>
      <c r="B50" s="111">
        <v>3720</v>
      </c>
    </row>
    <row r="51" spans="1:2" ht="13.2" x14ac:dyDescent="0.25">
      <c r="A51" s="110" t="s">
        <v>133</v>
      </c>
      <c r="B51" s="111">
        <v>1800</v>
      </c>
    </row>
    <row r="52" spans="1:2" ht="13.2" x14ac:dyDescent="0.25">
      <c r="A52" s="110" t="s">
        <v>134</v>
      </c>
      <c r="B52" s="111">
        <v>2608</v>
      </c>
    </row>
    <row r="53" spans="1:2" ht="13.2" x14ac:dyDescent="0.25">
      <c r="A53" s="110" t="s">
        <v>129</v>
      </c>
      <c r="B53" s="110">
        <v>700</v>
      </c>
    </row>
    <row r="54" spans="1:2" ht="13.2" x14ac:dyDescent="0.25">
      <c r="A54" s="110"/>
      <c r="B54" s="110"/>
    </row>
    <row r="55" spans="1:2" ht="13.2" x14ac:dyDescent="0.25">
      <c r="A55" s="110" t="s">
        <v>114</v>
      </c>
      <c r="B55" s="111">
        <f>SUM(B46:B52)</f>
        <v>14518</v>
      </c>
    </row>
    <row r="57" spans="1:2" ht="17.399999999999999" x14ac:dyDescent="0.3">
      <c r="A57" s="113" t="s">
        <v>130</v>
      </c>
      <c r="B57" s="114">
        <f>B43+B55+B28</f>
        <v>31487</v>
      </c>
    </row>
    <row r="58" spans="1:2" ht="13.2" x14ac:dyDescent="0.25">
      <c r="A58" s="110" t="s">
        <v>131</v>
      </c>
      <c r="B58" s="115">
        <f>B21+B57</f>
        <v>71487</v>
      </c>
    </row>
  </sheetData>
  <mergeCells count="5">
    <mergeCell ref="A1:E3"/>
    <mergeCell ref="A4:C5"/>
    <mergeCell ref="A6:C6"/>
    <mergeCell ref="A7:D8"/>
    <mergeCell ref="A17:D1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Yearly Budget Projection K-2</vt:lpstr>
      <vt:lpstr>Startup Cost Projections K-2</vt:lpstr>
      <vt:lpstr>Kindergarten Classroom Breakdow</vt:lpstr>
      <vt:lpstr>1st  Grade Classroom Breakdown</vt:lpstr>
      <vt:lpstr>2nd Grade Classroom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Goltl</cp:lastModifiedBy>
  <cp:lastPrinted>2025-02-25T21:01:35Z</cp:lastPrinted>
  <dcterms:modified xsi:type="dcterms:W3CDTF">2025-02-25T21:04:41Z</dcterms:modified>
</cp:coreProperties>
</file>